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2" sheetId="1" r:id="rId1"/>
  </sheets>
  <definedNames>
    <definedName name="_xlnm.Print_Area" localSheetId="0">'Arkusz2'!$B$1:$M$268</definedName>
  </definedNames>
  <calcPr fullCalcOnLoad="1"/>
</workbook>
</file>

<file path=xl/sharedStrings.xml><?xml version="1.0" encoding="utf-8"?>
<sst xmlns="http://schemas.openxmlformats.org/spreadsheetml/2006/main" count="298" uniqueCount="298">
  <si>
    <t>DOCHODY BUDŻETU GMINY PRZYSTAJŃ 2004</t>
  </si>
  <si>
    <t>Załącznik Nr.2</t>
  </si>
  <si>
    <t>za okres od początku roku do dnia 31.12.2004</t>
  </si>
  <si>
    <t>Str.1</t>
  </si>
  <si>
    <t>Klas. budżetowa</t>
  </si>
  <si>
    <t>Wyszczególnienie</t>
  </si>
  <si>
    <t>Wykonanie misięcznie</t>
  </si>
  <si>
    <t>Uzasadnienie</t>
  </si>
  <si>
    <t>Wykonanie</t>
  </si>
  <si>
    <t>Roz.</t>
  </si>
  <si>
    <t>§</t>
  </si>
  <si>
    <t xml:space="preserve">       w złotych</t>
  </si>
  <si>
    <t>w zł.</t>
  </si>
  <si>
    <t>%</t>
  </si>
  <si>
    <t>Dział 010</t>
  </si>
  <si>
    <t>Rolnictwo i łowiectwo</t>
  </si>
  <si>
    <t>01095</t>
  </si>
  <si>
    <t>Pozostała działalność</t>
  </si>
  <si>
    <t>za świadectwa miejsca pochodzenia zwierząt</t>
  </si>
  <si>
    <t>0830</t>
  </si>
  <si>
    <t>Wpływy   z usług</t>
  </si>
  <si>
    <t xml:space="preserve">                                         \</t>
  </si>
  <si>
    <t>za dzierżawę obwodów łowieckich</t>
  </si>
  <si>
    <t>Dział 400</t>
  </si>
  <si>
    <t>Wytwarzenie i zaopatrywanie w energię elektryczną,gaz i wodę</t>
  </si>
  <si>
    <t>sprzedaż ciepła</t>
  </si>
  <si>
    <t>40002</t>
  </si>
  <si>
    <t>Dostarczanie wody</t>
  </si>
  <si>
    <t>0830</t>
  </si>
  <si>
    <t>Wpływy z usług</t>
  </si>
  <si>
    <t>sprzedaż wody</t>
  </si>
  <si>
    <t>Dział 600</t>
  </si>
  <si>
    <t>Transport i łączność</t>
  </si>
  <si>
    <t>60095</t>
  </si>
  <si>
    <t>Drogi publiczne i inne</t>
  </si>
  <si>
    <t>6260</t>
  </si>
  <si>
    <t>Środki na finansowanie własnych inwestycji gmin(związków gmin),powiatów</t>
  </si>
  <si>
    <t>sprzedaż ciepła</t>
  </si>
  <si>
    <t>(związku powiatów)samorządów wojew.,pozyskanych z innych żródeł.</t>
  </si>
  <si>
    <t>Dział 700</t>
  </si>
  <si>
    <t>Gospodarka mieszkaniowa</t>
  </si>
  <si>
    <t>z najmu lokali mieszkalnych i użytkowych</t>
  </si>
  <si>
    <t>70005</t>
  </si>
  <si>
    <t>Gospodarka gruntami i nieruchomościami</t>
  </si>
  <si>
    <t>0470</t>
  </si>
  <si>
    <t>Wpływy z opłat za zarząd, użytkowanie i użytkowanie wieczyste nieruch.</t>
  </si>
  <si>
    <t>0750</t>
  </si>
  <si>
    <t xml:space="preserve">Dochody z najmu i dzierżawy składników majątkowych Skarbu Państwa </t>
  </si>
  <si>
    <t>lub jednostek samorzadu terytorialnego oraz umów o podobnym charakterze .</t>
  </si>
  <si>
    <t>0840</t>
  </si>
  <si>
    <t>Wpływy ze sprzedaży wyrobów i składników majątkowych .</t>
  </si>
  <si>
    <t>70005</t>
  </si>
  <si>
    <t>0920</t>
  </si>
  <si>
    <t>Pozostałe odsetki</t>
  </si>
  <si>
    <t>Dział 710</t>
  </si>
  <si>
    <t>Działalność usługowa</t>
  </si>
  <si>
    <t>71035</t>
  </si>
  <si>
    <t>Cmentarze</t>
  </si>
  <si>
    <t>2020</t>
  </si>
  <si>
    <t xml:space="preserve">Dotacje celowe otrzymane z budżetu państwa na zadania bieżące realizowane </t>
  </si>
  <si>
    <t>przez gminę na podst.porozumień z org.adm. rządowej</t>
  </si>
  <si>
    <t>Str.2</t>
  </si>
  <si>
    <t>Klas. budżetowa</t>
  </si>
  <si>
    <t>Wyszczególnienie</t>
  </si>
  <si>
    <t xml:space="preserve">    Plan </t>
  </si>
  <si>
    <t>Uzasadnienie</t>
  </si>
  <si>
    <t>Roz.</t>
  </si>
  <si>
    <t>§</t>
  </si>
  <si>
    <t xml:space="preserve">       w złotych</t>
  </si>
  <si>
    <t>Dział 750</t>
  </si>
  <si>
    <t>Administracja publiczna</t>
  </si>
  <si>
    <t>75011</t>
  </si>
  <si>
    <t>Urzędy Wojewódzkie</t>
  </si>
  <si>
    <t>2010</t>
  </si>
  <si>
    <t xml:space="preserve">Dotacje celowe otrzymane z budżetu państwa na realizację zadań bieżących z </t>
  </si>
  <si>
    <t>zakresu administracji rządowej oraz innych zadań zleconych gminie ustawami</t>
  </si>
  <si>
    <t>2360</t>
  </si>
  <si>
    <t>Dochody jednostek sam.teryt.związane z realizacją zadań z zakresu adm.rzad.</t>
  </si>
  <si>
    <t>oraz innych zadań zleconych ustawami</t>
  </si>
  <si>
    <t>75023</t>
  </si>
  <si>
    <t>Urzędy Gmin</t>
  </si>
  <si>
    <t>0690</t>
  </si>
  <si>
    <t>Wpływy z różnych rozliczeń</t>
  </si>
  <si>
    <t>0970</t>
  </si>
  <si>
    <t>Wpływy z różnych dochodów</t>
  </si>
  <si>
    <t>Dział 751</t>
  </si>
  <si>
    <t>Urzędy naczelnych organów władzy państ,kontr. i ochr. prawa oraz sąd.</t>
  </si>
  <si>
    <t>75101</t>
  </si>
  <si>
    <t>Urzędy naczelnych organów władzy państ., kontroli i ochrony prawa</t>
  </si>
  <si>
    <t>2010</t>
  </si>
  <si>
    <t>Dotacje celowe otrzy.z budżetu państ.na realiz.zadań bież.z zakresu adm.rząd. oraz innych zleconych gminie ustawami</t>
  </si>
  <si>
    <t>75113</t>
  </si>
  <si>
    <t>Wybory do Parlamentu Europejskiego</t>
  </si>
  <si>
    <t>2010</t>
  </si>
  <si>
    <t>Dotacje cel.otrzymane z pow.na zad.bież.real.na podst.por.(umowy)</t>
  </si>
  <si>
    <t>Dział 754</t>
  </si>
  <si>
    <t>Bezpieczeństwo publ. i ochrona przeciwpożarowa</t>
  </si>
  <si>
    <t>75414</t>
  </si>
  <si>
    <t>Obrona cywilna</t>
  </si>
  <si>
    <t>2320</t>
  </si>
  <si>
    <t>Dotacje celowe otrzymane z pow. na zadania bież real. na podst poroz. (um.)</t>
  </si>
  <si>
    <t>między jednostkami samorządu terytorialnego</t>
  </si>
  <si>
    <t>Dział 756</t>
  </si>
  <si>
    <t xml:space="preserve">Dochody od osób prawnych, od osób fizycznych i od innych jednostek </t>
  </si>
  <si>
    <t>75616</t>
  </si>
  <si>
    <t>Wplywy pod.rol.,leśnego,od nieruch.pod.od czynności cyw-praw.pod.od</t>
  </si>
  <si>
    <t>spadków i darowizn,oraz pod.i opłat lokalnych od osób fizycznych</t>
  </si>
  <si>
    <t>0310</t>
  </si>
  <si>
    <t>podatek od nieruchomości</t>
  </si>
  <si>
    <t xml:space="preserve">0320 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</si>
  <si>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</si>
  <si>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</si>
  <si>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</si>
  <si>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</si>
  <si>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</si>
  <si>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</si>
  <si>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  gosp.</t>
  </si>
  <si>
    <t>0360</t>
  </si>
  <si>
    <t xml:space="preserve">Podatek od spadków i darowizn </t>
  </si>
  <si>
    <t>0410</t>
  </si>
  <si>
    <t>Wpływy z opłaty skarbowej</t>
  </si>
  <si>
    <t>0430</t>
  </si>
  <si>
    <t>Wpływy z opłaty targowej</t>
  </si>
  <si>
    <t>0450</t>
  </si>
  <si>
    <t>Wpływy z opłat administr.za czynności urzędowe</t>
  </si>
  <si>
    <t>0480</t>
  </si>
  <si>
    <t>Wplywy z opłat za zezwolenie na sprzedaż alkocholi</t>
  </si>
  <si>
    <t>0490</t>
  </si>
  <si>
    <t>Wpływy z innych lokalnych opłat pob.przez jst na podst.odręb.ust.</t>
  </si>
  <si>
    <t>0500</t>
  </si>
  <si>
    <t>Podatek od czynności cywilno - prawn.</t>
  </si>
  <si>
    <t>0910</t>
  </si>
  <si>
    <t xml:space="preserve">Odsetki od nieterminowych wpłat z tytułu podatków i opłat </t>
  </si>
  <si>
    <t>75601</t>
  </si>
  <si>
    <t>Wpływy z podatku dochodowego od osób fizycznych</t>
  </si>
  <si>
    <t>0350</t>
  </si>
  <si>
    <t>Podatek od działalności gosp.osób opł.w formie karty podatkowej</t>
  </si>
  <si>
    <t>0910</t>
  </si>
  <si>
    <t xml:space="preserve">Odsetki od nieterminowych wpłat z tytułu podatków i opłat </t>
  </si>
  <si>
    <t>75621</t>
  </si>
  <si>
    <t>Udziały gmin w podatkach stanowiących dochód budżetu państwa</t>
  </si>
  <si>
    <t>0010</t>
  </si>
  <si>
    <t xml:space="preserve">Podatek dochodowy od osób fizycznych </t>
  </si>
  <si>
    <t>0020</t>
  </si>
  <si>
    <t>Podatek dochodowy od osób prawnych</t>
  </si>
  <si>
    <t>str.3</t>
  </si>
  <si>
    <t>Dział 758</t>
  </si>
  <si>
    <t>Różne rozliczenia</t>
  </si>
  <si>
    <t>75801</t>
  </si>
  <si>
    <t xml:space="preserve">Część oświatowa subwencji ogólnej dla jednostek samorządu teryt. </t>
  </si>
  <si>
    <t>2920</t>
  </si>
  <si>
    <t>Subwencje ogólne z budżetu państwa</t>
  </si>
  <si>
    <t>75802</t>
  </si>
  <si>
    <t>2750</t>
  </si>
  <si>
    <t>Uzupełnienie subwencji ogólnej dla jedn.sam.teryt.</t>
  </si>
  <si>
    <t>75805</t>
  </si>
  <si>
    <t xml:space="preserve">Część rekompensująca subwencji ogólnej dla gmin </t>
  </si>
  <si>
    <t>2920</t>
  </si>
  <si>
    <t>Subwencje odólne z budżetu państwa</t>
  </si>
  <si>
    <t>75807</t>
  </si>
  <si>
    <t>Część wyrównawcza subwencji ogólnej dla gmin</t>
  </si>
  <si>
    <t>2920</t>
  </si>
  <si>
    <t>Subwencje ogólne z budżetu państwa</t>
  </si>
  <si>
    <t>75814</t>
  </si>
  <si>
    <t>Różne rozliczenia finansowe</t>
  </si>
  <si>
    <t>0350</t>
  </si>
  <si>
    <t>Podatek od dział.gosp. opłacany w for.karty pod.</t>
  </si>
  <si>
    <t>0360</t>
  </si>
  <si>
    <t>Podatek od spadków i darowizn</t>
  </si>
  <si>
    <t>0500</t>
  </si>
  <si>
    <t>Podatek od czynności cywilno-prawnych</t>
  </si>
  <si>
    <t>0910</t>
  </si>
  <si>
    <t xml:space="preserve">Odsetki od nieterminowych wpłat </t>
  </si>
  <si>
    <t xml:space="preserve">Dział   801  </t>
  </si>
  <si>
    <t>Oświata i wychowanie</t>
  </si>
  <si>
    <t>80101</t>
  </si>
  <si>
    <t>Szkoły podstawowe</t>
  </si>
  <si>
    <t>2030</t>
  </si>
  <si>
    <t xml:space="preserve">Dotacje celowe przek.z budżetu państwa na real.własnych zad.biez.gmin </t>
  </si>
  <si>
    <t>2033</t>
  </si>
  <si>
    <t>Dotacje celowe otrzymane z budż.na real.własnych zadań bieżących gmin</t>
  </si>
  <si>
    <t>80104</t>
  </si>
  <si>
    <t>Przedszkola</t>
  </si>
  <si>
    <t>0830</t>
  </si>
  <si>
    <t>Wpływy z usług</t>
  </si>
  <si>
    <t>80113</t>
  </si>
  <si>
    <t>Dowożenie uczniów</t>
  </si>
  <si>
    <t xml:space="preserve">             </t>
  </si>
  <si>
    <t>2030</t>
  </si>
  <si>
    <t>Dotacje celowe otrz.z budżetu pań.na real.włas.zad.bież gmin</t>
  </si>
  <si>
    <t>2856</t>
  </si>
  <si>
    <t>80195</t>
  </si>
  <si>
    <t>Pozostała działalność</t>
  </si>
  <si>
    <t>2030</t>
  </si>
  <si>
    <t>Dotacja celowa przek.z budż.państwa na real.własnych zadań bieżących gmin</t>
  </si>
  <si>
    <t>Dział   851</t>
  </si>
  <si>
    <t>Ochrona zdrowia</t>
  </si>
  <si>
    <t>Klas. budżetowa</t>
  </si>
  <si>
    <t>Wyszczególnienie</t>
  </si>
  <si>
    <t xml:space="preserve">    Plan </t>
  </si>
  <si>
    <t>Uzasadnienie</t>
  </si>
  <si>
    <t>Roz.</t>
  </si>
  <si>
    <t>§</t>
  </si>
  <si>
    <t xml:space="preserve">       w złotych</t>
  </si>
  <si>
    <t>Dział  852</t>
  </si>
  <si>
    <t>Opieka społeczna</t>
  </si>
  <si>
    <t>85212</t>
  </si>
  <si>
    <t>Świadczenia rodzinne oraz składki na ubezp.emeryt.i rent.z ubezp.społ.</t>
  </si>
  <si>
    <t>2010</t>
  </si>
  <si>
    <t>Dotacje celowe otrz.z budż.państwa na real.zadań bieżąc.z zakresu adm.</t>
  </si>
  <si>
    <t>rzadowej oraz innych zadańzleconych gminie</t>
  </si>
  <si>
    <t>Dotacje cel.z budż.pań.na real.inwest.i zakup .inwest.zadań zleconych</t>
  </si>
  <si>
    <t>85213</t>
  </si>
  <si>
    <t>Składki na ubezp.zdrowotne opłac.za osoby pob.niektóre świadcz.z pom.</t>
  </si>
  <si>
    <t>Dotacje celowe otrzymane z budżetu państwa na realizację zadań</t>
  </si>
  <si>
    <t>bieżących z zakresu adm.rządowej oraz innych zadań zl.gminie ustawami</t>
  </si>
  <si>
    <t xml:space="preserve">85214 </t>
  </si>
  <si>
    <t>Zasiłki i pomoc w naturze oraz skł. na ubezp. społeczne i zdrowotne</t>
  </si>
  <si>
    <t>2010</t>
  </si>
  <si>
    <t>Dotacje celowe otrzymane z budżetu państwa na realizację zadań bieżących z</t>
  </si>
  <si>
    <t>zakresu administracji rządowej oraz innych zadań zleconych gminie ustawami</t>
  </si>
  <si>
    <t>2030</t>
  </si>
  <si>
    <t>Dotacje celowe otrz.z budż.państwa na realiz.własnych zadań bież.gmin</t>
  </si>
  <si>
    <t>85216</t>
  </si>
  <si>
    <t>Zasiłki rodzinne ,pielęgnacyjne i wych.</t>
  </si>
  <si>
    <t>2010</t>
  </si>
  <si>
    <t xml:space="preserve">Dotacje celowe otrzymane z budżetu pań.na real.zadań bież.z zakresu </t>
  </si>
  <si>
    <t>administracji rządowej oraz innych zadań zlec.gminie ustawami</t>
  </si>
  <si>
    <t>85219</t>
  </si>
  <si>
    <t>Ośrodki pomocy społecznej</t>
  </si>
  <si>
    <t>0970</t>
  </si>
  <si>
    <t>Wpływy z różnych dochodów</t>
  </si>
  <si>
    <t>Dotacje celowe otrzymane z budż.pń.na realiz.zad.bież.z zakr.admin.rządowej</t>
  </si>
  <si>
    <t>oraz innych zadań zleconych gminie ustawami</t>
  </si>
  <si>
    <t>2030</t>
  </si>
  <si>
    <t>Dotacje celowe otrzymane z budżetu na realizację własnych zadań bież. gmin</t>
  </si>
  <si>
    <t>85278</t>
  </si>
  <si>
    <t>Usuwanie skótków klęsk żywiołowych</t>
  </si>
  <si>
    <t>2010</t>
  </si>
  <si>
    <t xml:space="preserve">Dotacje cel.otrzym.z budż.państwa na real.zadań bież.z zakr.admin.rządowej </t>
  </si>
  <si>
    <t>oraz innych zadań zleconych gminie ustawami</t>
  </si>
  <si>
    <t>85295</t>
  </si>
  <si>
    <t>Pozostała działalność</t>
  </si>
  <si>
    <t>2030</t>
  </si>
  <si>
    <t>dotacje celowe przekaz.z budż.państwa na real.zadań własnych gmin</t>
  </si>
  <si>
    <t>Dział 854</t>
  </si>
  <si>
    <t>Edukacyjna opieka wychowawcza</t>
  </si>
  <si>
    <t>85401</t>
  </si>
  <si>
    <t xml:space="preserve">Świetlice szkolne </t>
  </si>
  <si>
    <t>0830</t>
  </si>
  <si>
    <t>Wpływy  z usług</t>
  </si>
  <si>
    <t>Klas. budżetowa</t>
  </si>
  <si>
    <t>Wyszczególnienie</t>
  </si>
  <si>
    <t xml:space="preserve">    Plan </t>
  </si>
  <si>
    <t>Uzasadnienie</t>
  </si>
  <si>
    <t>Roz.</t>
  </si>
  <si>
    <t>§</t>
  </si>
  <si>
    <t xml:space="preserve">       w złotych</t>
  </si>
  <si>
    <t>Dział 900</t>
  </si>
  <si>
    <t>Gospodarka komunalna i ochrona środowiska</t>
  </si>
  <si>
    <t>90015</t>
  </si>
  <si>
    <t>Oświetlenie ulic placów i dróg</t>
  </si>
  <si>
    <t>2010</t>
  </si>
  <si>
    <t>Dotacje celowe otrzymane z budżetu państwa na realizację zadań bieżących z</t>
  </si>
  <si>
    <t>zakresu administracji rządowej oraz innych zadań zleconych gminie ustawami</t>
  </si>
  <si>
    <t>Dział 921</t>
  </si>
  <si>
    <t>Kultura i ochrona dziedzictwa narodowego</t>
  </si>
  <si>
    <t>92116</t>
  </si>
  <si>
    <t>Biblioteki</t>
  </si>
  <si>
    <t>2020</t>
  </si>
  <si>
    <t>Dotacje celowe otrz.z budż.pań.na zad.bież.realizowane przez gmine na podst.</t>
  </si>
  <si>
    <t xml:space="preserve"> </t>
  </si>
  <si>
    <t>porozumień z organ.admin.rządowej</t>
  </si>
  <si>
    <t>2033</t>
  </si>
  <si>
    <t>Dotacje celowe otrzymane z budż.pań.na real.własnych zadań bież.gmin</t>
  </si>
  <si>
    <t>Klas budżetowa</t>
  </si>
  <si>
    <t>Wyszczególnienie</t>
  </si>
  <si>
    <t>Plan</t>
  </si>
  <si>
    <t xml:space="preserve">Roz.    </t>
  </si>
  <si>
    <t>w złotych</t>
  </si>
  <si>
    <t>Dział 900</t>
  </si>
  <si>
    <t xml:space="preserve">Gospodarka komunalna i ochrona środowiska </t>
  </si>
  <si>
    <t>90015</t>
  </si>
  <si>
    <t>Oświetlenie ulic placów i dróg</t>
  </si>
  <si>
    <t>2010</t>
  </si>
  <si>
    <t xml:space="preserve">Dotacje celowe otrzymane z budżetu państwa na realiz.zadań bież.z zakresu </t>
  </si>
  <si>
    <t>administ.rządowej oraz innych zadań zleconych gminie</t>
  </si>
  <si>
    <t xml:space="preserve">Dział  921 </t>
  </si>
  <si>
    <t>Kultura i ochrona dzidzictwa narodowego</t>
  </si>
  <si>
    <t>92116</t>
  </si>
  <si>
    <t>Biblioteki</t>
  </si>
  <si>
    <t>2020</t>
  </si>
  <si>
    <t xml:space="preserve">Dotacja cel.otrz.z budż.pań.na zad.bież.real.przez gmine na podst.porozumień </t>
  </si>
  <si>
    <t>z organ.admin.rządowej</t>
  </si>
  <si>
    <t>RAZEM</t>
  </si>
  <si>
    <t>RAZEM</t>
  </si>
  <si>
    <t>99,85</t>
  </si>
  <si>
    <t>``````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</si>
</sst>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0\ _z_ł_-;\-* #,##0.000\ _z_ł_-;_-* \-??\ _z_ł_-;_-@_-"/>
    <numFmt numFmtId="166" formatCode="_-* #,##0.00&quot; zł&quot;_-;\-* #,##0.00&quot; zł&quot;_-;_-* \-??&quot; zł&quot;_-;_-@_-"/>
    <numFmt numFmtId="167" formatCode="0.0"/>
  </numFmts>
  <fonts count="1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8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8"/>
      <name val="Times New Roman CE"/>
      <family val="1"/>
    </font>
    <font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Alignment="0" applyProtection="0"/>
    <xf numFmtId="42" fontId="0" fillId="0" borderId="0" applyFon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49" fontId="2" fillId="3" borderId="3" xfId="0" applyNumberFormat="1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3" xfId="0" applyFill="1" applyBorder="1" applyAlignment="1">
      <alignment/>
    </xf>
    <xf numFmtId="0" fontId="2" fillId="3" borderId="5" xfId="0" applyFont="1" applyFill="1" applyBorder="1" applyAlignment="1">
      <alignment/>
    </xf>
    <xf numFmtId="0" fontId="0" fillId="3" borderId="5" xfId="0" applyFill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2" fillId="0" borderId="3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49" fontId="0" fillId="0" borderId="9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9" xfId="0" applyFont="1" applyBorder="1" applyAlignment="1">
      <alignment/>
    </xf>
    <xf numFmtId="49" fontId="0" fillId="0" borderId="4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49" fontId="3" fillId="2" borderId="13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0" fontId="0" fillId="3" borderId="8" xfId="0" applyFill="1" applyBorder="1" applyAlignment="1">
      <alignment/>
    </xf>
    <xf numFmtId="0" fontId="4" fillId="3" borderId="2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0" fontId="0" fillId="3" borderId="12" xfId="0" applyFill="1" applyBorder="1" applyAlignment="1">
      <alignment/>
    </xf>
    <xf numFmtId="0" fontId="2" fillId="3" borderId="3" xfId="0" applyFont="1" applyFill="1" applyBorder="1" applyAlignment="1">
      <alignment/>
    </xf>
    <xf numFmtId="2" fontId="2" fillId="3" borderId="12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4" borderId="9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2" fontId="0" fillId="0" borderId="9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4" fillId="0" borderId="4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4" fillId="0" borderId="14" xfId="0" applyFont="1" applyBorder="1" applyAlignment="1">
      <alignment/>
    </xf>
    <xf numFmtId="49" fontId="2" fillId="3" borderId="9" xfId="0" applyNumberFormat="1" applyFon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4" fillId="3" borderId="0" xfId="0" applyFont="1" applyFill="1" applyBorder="1" applyAlignment="1">
      <alignment/>
    </xf>
    <xf numFmtId="2" fontId="0" fillId="3" borderId="10" xfId="0" applyNumberForma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49" fontId="0" fillId="0" borderId="8" xfId="0" applyNumberFormat="1" applyBorder="1" applyAlignment="1">
      <alignment horizontal="center"/>
    </xf>
    <xf numFmtId="0" fontId="2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3" borderId="18" xfId="0" applyFill="1" applyBorder="1" applyAlignment="1">
      <alignment/>
    </xf>
    <xf numFmtId="0" fontId="0" fillId="3" borderId="0" xfId="0" applyFill="1" applyBorder="1" applyAlignment="1">
      <alignment/>
    </xf>
    <xf numFmtId="164" fontId="0" fillId="3" borderId="0" xfId="15" applyFont="1" applyFill="1" applyBorder="1" applyAlignment="1" applyProtection="1">
      <alignment/>
      <protection/>
    </xf>
    <xf numFmtId="164" fontId="0" fillId="3" borderId="10" xfId="15" applyFont="1" applyFill="1" applyBorder="1" applyAlignment="1" applyProtection="1">
      <alignment/>
      <protection/>
    </xf>
    <xf numFmtId="164" fontId="0" fillId="3" borderId="11" xfId="15" applyFont="1" applyFill="1" applyBorder="1" applyAlignment="1" applyProtection="1">
      <alignment/>
      <protection/>
    </xf>
    <xf numFmtId="2" fontId="0" fillId="3" borderId="18" xfId="0" applyNumberFormat="1" applyFill="1" applyBorder="1" applyAlignment="1">
      <alignment/>
    </xf>
    <xf numFmtId="49" fontId="2" fillId="3" borderId="0" xfId="0" applyNumberFormat="1" applyFont="1" applyFill="1" applyBorder="1" applyAlignment="1">
      <alignment horizontal="center"/>
    </xf>
    <xf numFmtId="164" fontId="2" fillId="3" borderId="0" xfId="15" applyFont="1" applyFill="1" applyBorder="1" applyAlignment="1" applyProtection="1">
      <alignment/>
      <protection/>
    </xf>
    <xf numFmtId="164" fontId="2" fillId="3" borderId="10" xfId="15" applyFont="1" applyFill="1" applyBorder="1" applyAlignment="1" applyProtection="1">
      <alignment/>
      <protection/>
    </xf>
    <xf numFmtId="164" fontId="2" fillId="3" borderId="0" xfId="15" applyFont="1" applyFill="1" applyBorder="1" applyAlignment="1" applyProtection="1">
      <alignment horizontal="left"/>
      <protection/>
    </xf>
    <xf numFmtId="2" fontId="2" fillId="3" borderId="10" xfId="0" applyNumberFormat="1" applyFont="1" applyFill="1" applyBorder="1" applyAlignment="1">
      <alignment/>
    </xf>
    <xf numFmtId="164" fontId="2" fillId="3" borderId="11" xfId="15" applyFont="1" applyFill="1" applyBorder="1" applyAlignment="1" applyProtection="1">
      <alignment/>
      <protection/>
    </xf>
    <xf numFmtId="49" fontId="2" fillId="3" borderId="4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/>
    </xf>
    <xf numFmtId="164" fontId="2" fillId="3" borderId="4" xfId="15" applyFont="1" applyFill="1" applyBorder="1" applyAlignment="1" applyProtection="1">
      <alignment/>
      <protection/>
    </xf>
    <xf numFmtId="164" fontId="2" fillId="3" borderId="12" xfId="15" applyFont="1" applyFill="1" applyBorder="1" applyAlignment="1" applyProtection="1">
      <alignment/>
      <protection/>
    </xf>
    <xf numFmtId="2" fontId="0" fillId="3" borderId="12" xfId="0" applyNumberFormat="1" applyFill="1" applyBorder="1" applyAlignment="1">
      <alignment/>
    </xf>
    <xf numFmtId="164" fontId="0" fillId="0" borderId="9" xfId="15" applyFont="1" applyFill="1" applyBorder="1" applyAlignment="1" applyProtection="1">
      <alignment/>
      <protection/>
    </xf>
    <xf numFmtId="164" fontId="0" fillId="0" borderId="10" xfId="15" applyFont="1" applyFill="1" applyBorder="1" applyAlignment="1" applyProtection="1">
      <alignment/>
      <protection/>
    </xf>
    <xf numFmtId="164" fontId="0" fillId="0" borderId="11" xfId="15" applyFont="1" applyFill="1" applyBorder="1" applyAlignment="1" applyProtection="1">
      <alignment/>
      <protection/>
    </xf>
    <xf numFmtId="0" fontId="0" fillId="0" borderId="4" xfId="0" applyFont="1" applyBorder="1" applyAlignment="1">
      <alignment/>
    </xf>
    <xf numFmtId="164" fontId="0" fillId="0" borderId="3" xfId="15" applyFont="1" applyFill="1" applyBorder="1" applyAlignment="1" applyProtection="1">
      <alignment/>
      <protection/>
    </xf>
    <xf numFmtId="164" fontId="0" fillId="0" borderId="12" xfId="15" applyFont="1" applyFill="1" applyBorder="1" applyAlignment="1" applyProtection="1">
      <alignment horizontal="right"/>
      <protection/>
    </xf>
    <xf numFmtId="164" fontId="0" fillId="0" borderId="5" xfId="15" applyFont="1" applyFill="1" applyBorder="1" applyAlignment="1" applyProtection="1">
      <alignment/>
      <protection/>
    </xf>
    <xf numFmtId="165" fontId="0" fillId="0" borderId="9" xfId="15" applyNumberFormat="1" applyFont="1" applyFill="1" applyBorder="1" applyAlignment="1" applyProtection="1">
      <alignment horizontal="right"/>
      <protection/>
    </xf>
    <xf numFmtId="2" fontId="0" fillId="0" borderId="8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6" fontId="4" fillId="0" borderId="0" xfId="18" applyFont="1" applyFill="1" applyBorder="1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2" fillId="3" borderId="9" xfId="0" applyNumberFormat="1" applyFont="1" applyFill="1" applyBorder="1" applyAlignment="1">
      <alignment horizontal="left"/>
    </xf>
    <xf numFmtId="0" fontId="2" fillId="3" borderId="19" xfId="0" applyFont="1" applyFill="1" applyBorder="1" applyAlignment="1">
      <alignment/>
    </xf>
    <xf numFmtId="2" fontId="2" fillId="3" borderId="4" xfId="0" applyNumberFormat="1" applyFont="1" applyFill="1" applyBorder="1" applyAlignment="1">
      <alignment/>
    </xf>
    <xf numFmtId="49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/>
    </xf>
    <xf numFmtId="49" fontId="2" fillId="2" borderId="9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0" fillId="2" borderId="8" xfId="0" applyNumberFormat="1" applyFill="1" applyBorder="1" applyAlignment="1">
      <alignment/>
    </xf>
    <xf numFmtId="49" fontId="2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2" fontId="0" fillId="2" borderId="12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49" fontId="0" fillId="3" borderId="10" xfId="0" applyNumberFormat="1" applyFill="1" applyBorder="1" applyAlignment="1">
      <alignment horizontal="center"/>
    </xf>
    <xf numFmtId="49" fontId="0" fillId="3" borderId="12" xfId="0" applyNumberForma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/>
    </xf>
    <xf numFmtId="49" fontId="2" fillId="0" borderId="9" xfId="0" applyNumberFormat="1" applyFont="1" applyFill="1" applyBorder="1" applyAlignment="1">
      <alignment horizontal="left"/>
    </xf>
    <xf numFmtId="49" fontId="2" fillId="0" borderId="9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2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2" fontId="8" fillId="0" borderId="9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3" fillId="0" borderId="4" xfId="0" applyFont="1" applyFill="1" applyBorder="1" applyAlignment="1">
      <alignment horizontal="right"/>
    </xf>
    <xf numFmtId="2" fontId="10" fillId="0" borderId="12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2" fontId="10" fillId="0" borderId="3" xfId="0" applyNumberFormat="1" applyFont="1" applyFill="1" applyBorder="1" applyAlignment="1">
      <alignment horizontal="right"/>
    </xf>
    <xf numFmtId="2" fontId="11" fillId="0" borderId="12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2" fontId="0" fillId="3" borderId="3" xfId="0" applyNumberFormat="1" applyFill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11" xfId="0" applyNumberFormat="1" applyBorder="1" applyAlignment="1">
      <alignment/>
    </xf>
    <xf numFmtId="0" fontId="0" fillId="0" borderId="14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2" fillId="3" borderId="8" xfId="0" applyNumberFormat="1" applyFont="1" applyFill="1" applyBorder="1" applyAlignment="1">
      <alignment/>
    </xf>
    <xf numFmtId="0" fontId="2" fillId="3" borderId="4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4" borderId="0" xfId="0" applyFill="1" applyBorder="1" applyAlignment="1">
      <alignment/>
    </xf>
    <xf numFmtId="49" fontId="2" fillId="4" borderId="9" xfId="0" applyNumberFormat="1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4" fillId="4" borderId="0" xfId="0" applyFont="1" applyFill="1" applyBorder="1" applyAlignment="1">
      <alignment/>
    </xf>
    <xf numFmtId="2" fontId="0" fillId="4" borderId="10" xfId="0" applyNumberFormat="1" applyFill="1" applyBorder="1" applyAlignment="1">
      <alignment/>
    </xf>
    <xf numFmtId="0" fontId="12" fillId="4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Border="1" applyAlignment="1">
      <alignment horizontal="right"/>
    </xf>
    <xf numFmtId="167" fontId="0" fillId="0" borderId="9" xfId="0" applyNumberFormat="1" applyBorder="1" applyAlignment="1">
      <alignment/>
    </xf>
    <xf numFmtId="2" fontId="0" fillId="3" borderId="8" xfId="0" applyNumberForma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4" borderId="0" xfId="0" applyFont="1" applyFill="1" applyBorder="1" applyAlignment="1">
      <alignment wrapText="1"/>
    </xf>
    <xf numFmtId="0" fontId="0" fillId="4" borderId="11" xfId="0" applyFill="1" applyBorder="1" applyAlignment="1">
      <alignment/>
    </xf>
    <xf numFmtId="0" fontId="2" fillId="0" borderId="0" xfId="0" applyFont="1" applyBorder="1" applyAlignment="1">
      <alignment horizontal="left"/>
    </xf>
    <xf numFmtId="49" fontId="2" fillId="3" borderId="9" xfId="0" applyNumberFormat="1" applyFon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0" xfId="0" applyFill="1" applyBorder="1" applyAlignment="1" applyProtection="1">
      <alignment/>
      <protection locked="0"/>
    </xf>
    <xf numFmtId="0" fontId="4" fillId="3" borderId="0" xfId="0" applyFont="1" applyFill="1" applyBorder="1" applyAlignment="1" applyProtection="1">
      <alignment/>
      <protection locked="0"/>
    </xf>
    <xf numFmtId="2" fontId="0" fillId="3" borderId="10" xfId="0" applyNumberFormat="1" applyFill="1" applyBorder="1" applyAlignment="1" applyProtection="1">
      <alignment/>
      <protection locked="0"/>
    </xf>
    <xf numFmtId="49" fontId="2" fillId="3" borderId="5" xfId="0" applyNumberFormat="1" applyFont="1" applyFill="1" applyBorder="1" applyAlignment="1">
      <alignment horizontal="right"/>
    </xf>
    <xf numFmtId="49" fontId="0" fillId="4" borderId="8" xfId="0" applyNumberForma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2" fontId="0" fillId="4" borderId="9" xfId="0" applyNumberFormat="1" applyFill="1" applyBorder="1" applyAlignment="1">
      <alignment/>
    </xf>
    <xf numFmtId="2" fontId="2" fillId="4" borderId="0" xfId="0" applyNumberFormat="1" applyFont="1" applyFill="1" applyBorder="1" applyAlignment="1">
      <alignment/>
    </xf>
    <xf numFmtId="2" fontId="2" fillId="4" borderId="1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49" fontId="0" fillId="4" borderId="9" xfId="0" applyNumberForma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9" xfId="0" applyNumberForma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4" borderId="3" xfId="0" applyFill="1" applyBorder="1" applyAlignment="1">
      <alignment/>
    </xf>
    <xf numFmtId="49" fontId="2" fillId="4" borderId="3" xfId="0" applyNumberFormat="1" applyFon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12" xfId="0" applyFill="1" applyBorder="1" applyAlignment="1">
      <alignment/>
    </xf>
    <xf numFmtId="0" fontId="0" fillId="4" borderId="5" xfId="0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4" fillId="4" borderId="4" xfId="0" applyFont="1" applyFill="1" applyBorder="1" applyAlignment="1">
      <alignment horizontal="right"/>
    </xf>
    <xf numFmtId="2" fontId="0" fillId="4" borderId="12" xfId="0" applyNumberFormat="1" applyFill="1" applyBorder="1" applyAlignment="1">
      <alignment/>
    </xf>
    <xf numFmtId="0" fontId="0" fillId="4" borderId="0" xfId="0" applyFill="1" applyBorder="1" applyAlignment="1">
      <alignment horizontal="left"/>
    </xf>
    <xf numFmtId="49" fontId="0" fillId="3" borderId="8" xfId="0" applyNumberForma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/>
    </xf>
    <xf numFmtId="2" fontId="2" fillId="2" borderId="12" xfId="0" applyNumberFormat="1" applyFont="1" applyFill="1" applyBorder="1" applyAlignment="1">
      <alignment/>
    </xf>
    <xf numFmtId="1" fontId="2" fillId="3" borderId="5" xfId="0" applyNumberFormat="1" applyFont="1" applyFill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0" xfId="0" applyBorder="1" applyAlignment="1">
      <alignment horizontal="left" wrapText="1"/>
    </xf>
    <xf numFmtId="2" fontId="0" fillId="0" borderId="4" xfId="0" applyNumberFormat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1" fontId="0" fillId="0" borderId="10" xfId="0" applyNumberFormat="1" applyBorder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" fontId="0" fillId="0" borderId="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4" borderId="0" xfId="0" applyNumberFormat="1" applyFill="1" applyBorder="1" applyAlignment="1">
      <alignment/>
    </xf>
    <xf numFmtId="0" fontId="0" fillId="0" borderId="4" xfId="0" applyBorder="1" applyAlignment="1">
      <alignment horizontal="left" wrapText="1"/>
    </xf>
    <xf numFmtId="1" fontId="0" fillId="0" borderId="3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5" xfId="0" applyNumberFormat="1" applyBorder="1" applyAlignment="1">
      <alignment/>
    </xf>
    <xf numFmtId="167" fontId="0" fillId="0" borderId="4" xfId="0" applyNumberFormat="1" applyBorder="1" applyAlignment="1">
      <alignment/>
    </xf>
    <xf numFmtId="1" fontId="0" fillId="3" borderId="9" xfId="0" applyNumberFormat="1" applyFill="1" applyBorder="1" applyAlignment="1">
      <alignment/>
    </xf>
    <xf numFmtId="1" fontId="0" fillId="3" borderId="10" xfId="0" applyNumberFormat="1" applyFill="1" applyBorder="1" applyAlignment="1">
      <alignment/>
    </xf>
    <xf numFmtId="1" fontId="0" fillId="3" borderId="11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0" fillId="3" borderId="12" xfId="0" applyNumberFormat="1" applyFill="1" applyBorder="1" applyAlignment="1">
      <alignment/>
    </xf>
    <xf numFmtId="1" fontId="2" fillId="3" borderId="3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2" fillId="2" borderId="7" xfId="0" applyNumberFormat="1" applyFont="1" applyFill="1" applyBorder="1" applyAlignment="1">
      <alignment/>
    </xf>
    <xf numFmtId="1" fontId="2" fillId="2" borderId="7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1" fontId="3" fillId="2" borderId="12" xfId="0" applyNumberFormat="1" applyFont="1" applyFill="1" applyBorder="1" applyAlignment="1">
      <alignment horizontal="right"/>
    </xf>
    <xf numFmtId="1" fontId="2" fillId="3" borderId="11" xfId="0" applyNumberFormat="1" applyFont="1" applyFill="1" applyBorder="1" applyAlignment="1">
      <alignment/>
    </xf>
    <xf numFmtId="2" fontId="2" fillId="3" borderId="11" xfId="0" applyNumberFormat="1" applyFont="1" applyFill="1" applyBorder="1" applyAlignment="1">
      <alignment/>
    </xf>
    <xf numFmtId="1" fontId="0" fillId="0" borderId="7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5" borderId="9" xfId="0" applyFill="1" applyBorder="1" applyAlignment="1">
      <alignment/>
    </xf>
    <xf numFmtId="49" fontId="2" fillId="5" borderId="6" xfId="0" applyNumberFormat="1" applyFont="1" applyFill="1" applyBorder="1" applyAlignment="1">
      <alignment horizontal="center"/>
    </xf>
    <xf numFmtId="49" fontId="0" fillId="5" borderId="6" xfId="0" applyNumberFormat="1" applyFill="1" applyBorder="1" applyAlignment="1">
      <alignment horizontal="center"/>
    </xf>
    <xf numFmtId="0" fontId="2" fillId="5" borderId="8" xfId="0" applyFont="1" applyFill="1" applyBorder="1" applyAlignment="1">
      <alignment horizontal="left"/>
    </xf>
    <xf numFmtId="1" fontId="0" fillId="5" borderId="7" xfId="0" applyNumberFormat="1" applyFill="1" applyBorder="1" applyAlignment="1">
      <alignment/>
    </xf>
    <xf numFmtId="2" fontId="0" fillId="5" borderId="6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5" borderId="0" xfId="0" applyFill="1" applyBorder="1" applyAlignment="1">
      <alignment/>
    </xf>
    <xf numFmtId="49" fontId="2" fillId="5" borderId="3" xfId="0" applyNumberFormat="1" applyFon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0" fontId="2" fillId="5" borderId="12" xfId="0" applyFont="1" applyFill="1" applyBorder="1" applyAlignment="1">
      <alignment horizontal="left"/>
    </xf>
    <xf numFmtId="1" fontId="0" fillId="5" borderId="5" xfId="0" applyNumberFormat="1" applyFill="1" applyBorder="1" applyAlignment="1">
      <alignment/>
    </xf>
    <xf numFmtId="1" fontId="2" fillId="5" borderId="5" xfId="0" applyNumberFormat="1" applyFon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0" fillId="5" borderId="12" xfId="0" applyNumberFormat="1" applyFill="1" applyBorder="1" applyAlignment="1">
      <alignment/>
    </xf>
    <xf numFmtId="0" fontId="4" fillId="5" borderId="4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4" borderId="0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2" fontId="2" fillId="4" borderId="12" xfId="0" applyNumberFormat="1" applyFont="1" applyFill="1" applyBorder="1" applyAlignment="1">
      <alignment/>
    </xf>
    <xf numFmtId="0" fontId="0" fillId="3" borderId="6" xfId="0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left"/>
    </xf>
    <xf numFmtId="49" fontId="0" fillId="3" borderId="2" xfId="0" applyNumberForma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49" fontId="2" fillId="3" borderId="1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2" fillId="3" borderId="12" xfId="0" applyNumberFormat="1" applyFon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2" fillId="4" borderId="1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/>
    </xf>
    <xf numFmtId="2" fontId="0" fillId="4" borderId="10" xfId="0" applyNumberFormat="1" applyFont="1" applyFill="1" applyBorder="1" applyAlignment="1">
      <alignment/>
    </xf>
    <xf numFmtId="49" fontId="2" fillId="3" borderId="8" xfId="0" applyNumberFormat="1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4" borderId="8" xfId="0" applyFill="1" applyBorder="1" applyAlignment="1">
      <alignment/>
    </xf>
    <xf numFmtId="2" fontId="0" fillId="4" borderId="8" xfId="0" applyNumberFormat="1" applyFill="1" applyBorder="1" applyAlignment="1">
      <alignment/>
    </xf>
    <xf numFmtId="2" fontId="0" fillId="4" borderId="8" xfId="0" applyNumberFormat="1" applyFont="1" applyFill="1" applyBorder="1" applyAlignment="1">
      <alignment/>
    </xf>
    <xf numFmtId="49" fontId="2" fillId="4" borderId="16" xfId="0" applyNumberFormat="1" applyFont="1" applyFill="1" applyBorder="1" applyAlignment="1">
      <alignment horizontal="center"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6" xfId="0" applyFill="1" applyBorder="1" applyAlignment="1">
      <alignment/>
    </xf>
    <xf numFmtId="2" fontId="0" fillId="4" borderId="22" xfId="0" applyNumberFormat="1" applyFill="1" applyBorder="1" applyAlignment="1">
      <alignment/>
    </xf>
    <xf numFmtId="49" fontId="2" fillId="4" borderId="23" xfId="0" applyNumberFormat="1" applyFont="1" applyFill="1" applyBorder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49" fontId="2" fillId="0" borderId="25" xfId="0" applyNumberFormat="1" applyFont="1" applyBorder="1" applyAlignment="1">
      <alignment/>
    </xf>
    <xf numFmtId="2" fontId="2" fillId="4" borderId="26" xfId="0" applyNumberFormat="1" applyFont="1" applyFill="1" applyBorder="1" applyAlignment="1">
      <alignment/>
    </xf>
    <xf numFmtId="0" fontId="4" fillId="4" borderId="27" xfId="0" applyFont="1" applyFill="1" applyBorder="1" applyAlignment="1">
      <alignment/>
    </xf>
    <xf numFmtId="49" fontId="2" fillId="4" borderId="28" xfId="0" applyNumberFormat="1" applyFont="1" applyFill="1" applyBorder="1" applyAlignment="1">
      <alignment horizontal="right"/>
    </xf>
    <xf numFmtId="1" fontId="2" fillId="4" borderId="10" xfId="0" applyNumberFormat="1" applyFont="1" applyFill="1" applyBorder="1" applyAlignment="1">
      <alignment/>
    </xf>
    <xf numFmtId="0" fontId="2" fillId="4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tabSelected="1" workbookViewId="0" topLeftCell="B1">
      <selection activeCell="D1" sqref="D1"/>
    </sheetView>
  </sheetViews>
  <sheetFormatPr defaultColWidth="9.00390625" defaultRowHeight="12.75"/>
  <cols>
    <col min="1" max="1" width="0" style="29" hidden="1" customWidth="1"/>
    <col min="2" max="2" width="7.875" style="26" customWidth="1"/>
    <col min="3" max="3" width="6.625" style="40" customWidth="1"/>
    <col min="4" max="4" width="67.375" style="1" customWidth="1"/>
    <col min="5" max="5" width="8.25390625" style="1" customWidth="1"/>
    <col min="6" max="6" width="9.25390625" style="27" customWidth="1"/>
    <col min="7" max="7" width="12.125" style="1" customWidth="1"/>
    <col min="8" max="8" width="14.375" style="1" customWidth="1"/>
    <col min="9" max="9" width="13.375" style="27" customWidth="1"/>
    <col min="10" max="10" width="13.625" style="1" customWidth="1"/>
    <col min="11" max="11" width="0" style="41" hidden="1" customWidth="1"/>
    <col min="12" max="12" width="9.875" style="27" customWidth="1"/>
    <col min="13" max="13" width="0.12890625" style="1" customWidth="1"/>
    <col min="14" max="16384" width="9.125" style="1" customWidth="1"/>
  </cols>
  <sheetData>
    <row r="1" spans="1:12" ht="14.25" customHeight="1">
      <c r="A1" s="1"/>
      <c r="C1" s="42"/>
      <c r="D1" s="43" t="s">
        <v>0</v>
      </c>
      <c r="F1" s="1"/>
      <c r="H1" s="44" t="s">
        <v>1</v>
      </c>
      <c r="I1" s="45"/>
      <c r="L1" s="1"/>
    </row>
    <row r="2" spans="2:11" s="33" customFormat="1" ht="13.5" customHeight="1">
      <c r="B2" s="31"/>
      <c r="C2" s="46"/>
      <c r="D2" s="33" t="s">
        <v>2</v>
      </c>
      <c r="H2" s="47"/>
      <c r="I2" s="47"/>
      <c r="K2" s="48" t="s">
        <v>3</v>
      </c>
    </row>
    <row r="3" spans="1:12" ht="12.75">
      <c r="A3" s="1"/>
      <c r="B3" s="49" t="s">
        <v>4</v>
      </c>
      <c r="C3" s="50"/>
      <c r="D3" s="51" t="s">
        <v>5</v>
      </c>
      <c r="E3" s="52"/>
      <c r="F3" s="53">
        <v>2004</v>
      </c>
      <c r="G3" s="54"/>
      <c r="H3" s="55" t="s">
        <v>6</v>
      </c>
      <c r="I3" s="53"/>
      <c r="J3" s="54"/>
      <c r="K3" s="56" t="s">
        <v>7</v>
      </c>
      <c r="L3" s="57" t="s">
        <v>8</v>
      </c>
    </row>
    <row r="4" spans="1:12" ht="11.25" customHeight="1">
      <c r="A4" s="1"/>
      <c r="B4" s="5" t="s">
        <v>9</v>
      </c>
      <c r="C4" s="58" t="s">
        <v>10</v>
      </c>
      <c r="D4" s="6"/>
      <c r="E4" s="7" t="s">
        <v>11</v>
      </c>
      <c r="F4" s="59"/>
      <c r="G4" s="9"/>
      <c r="H4" s="60"/>
      <c r="I4" s="61" t="s">
        <v>12</v>
      </c>
      <c r="J4" s="9"/>
      <c r="K4" s="62"/>
      <c r="L4" s="63" t="s">
        <v>13</v>
      </c>
    </row>
    <row r="5" spans="1:12" ht="14.25" customHeight="1">
      <c r="A5" s="1"/>
      <c r="B5" s="10"/>
      <c r="C5" s="64"/>
      <c r="D5" s="12" t="s">
        <v>14</v>
      </c>
      <c r="E5" s="13"/>
      <c r="F5" s="65"/>
      <c r="G5" s="14"/>
      <c r="H5" s="13"/>
      <c r="I5" s="65"/>
      <c r="J5" s="14"/>
      <c r="K5" s="66"/>
      <c r="L5" s="67"/>
    </row>
    <row r="6" spans="1:12" ht="14.25" customHeight="1">
      <c r="A6" s="1"/>
      <c r="B6" s="15"/>
      <c r="C6" s="68"/>
      <c r="D6" s="19" t="s">
        <v>15</v>
      </c>
      <c r="E6" s="18"/>
      <c r="F6" s="69"/>
      <c r="G6" s="19">
        <f>SUM(F7:F15)</f>
        <v>2000</v>
      </c>
      <c r="H6" s="70"/>
      <c r="I6" s="71"/>
      <c r="J6" s="72">
        <f>I7+I10+I12</f>
        <v>1151.1</v>
      </c>
      <c r="K6" s="73"/>
      <c r="L6" s="71">
        <f>J6/G6*100</f>
        <v>57.555</v>
      </c>
    </row>
    <row r="7" spans="1:12" ht="12.75" customHeight="1" hidden="1">
      <c r="A7" s="1"/>
      <c r="C7" s="74"/>
      <c r="D7" s="28"/>
      <c r="E7" s="75"/>
      <c r="G7" s="30"/>
      <c r="H7" s="29"/>
      <c r="I7" s="76"/>
      <c r="J7" s="30"/>
      <c r="L7" s="76"/>
    </row>
    <row r="8" spans="1:12" ht="12.75" customHeight="1" hidden="1">
      <c r="A8" s="1"/>
      <c r="C8" s="74"/>
      <c r="D8" s="77"/>
      <c r="E8" s="75"/>
      <c r="G8" s="30"/>
      <c r="H8" s="78"/>
      <c r="I8" s="76"/>
      <c r="J8" s="30"/>
      <c r="L8" s="76"/>
    </row>
    <row r="9" spans="1:12" ht="12.75" customHeight="1" hidden="1">
      <c r="A9" s="1"/>
      <c r="C9" s="74"/>
      <c r="E9" s="29"/>
      <c r="G9" s="30"/>
      <c r="H9" s="78"/>
      <c r="I9" s="76"/>
      <c r="J9" s="30"/>
      <c r="L9" s="76"/>
    </row>
    <row r="10" spans="1:12" ht="12.75" customHeight="1" hidden="1">
      <c r="A10" s="1"/>
      <c r="C10" s="74"/>
      <c r="E10" s="29"/>
      <c r="G10" s="30"/>
      <c r="H10" s="78"/>
      <c r="I10" s="76"/>
      <c r="J10" s="30"/>
      <c r="L10" s="76"/>
    </row>
    <row r="11" spans="1:12" ht="12.75" customHeight="1" hidden="1">
      <c r="A11" s="1"/>
      <c r="B11" s="31"/>
      <c r="C11" s="79"/>
      <c r="D11" s="33"/>
      <c r="E11" s="34"/>
      <c r="F11" s="32"/>
      <c r="G11" s="35"/>
      <c r="H11" s="80"/>
      <c r="I11" s="81"/>
      <c r="J11" s="35"/>
      <c r="K11" s="82"/>
      <c r="L11" s="81"/>
    </row>
    <row r="12" spans="1:12" ht="13.5" customHeight="1">
      <c r="A12" s="1"/>
      <c r="B12" s="26" t="s">
        <v>16</v>
      </c>
      <c r="C12" s="74"/>
      <c r="D12" s="83" t="s">
        <v>17</v>
      </c>
      <c r="E12" s="29"/>
      <c r="F12" s="27">
        <f>SUM(E13)</f>
        <v>2000</v>
      </c>
      <c r="G12" s="30"/>
      <c r="H12" s="78"/>
      <c r="I12" s="76">
        <f>H13</f>
        <v>1151.1</v>
      </c>
      <c r="J12" s="30"/>
      <c r="K12" s="84" t="s">
        <v>18</v>
      </c>
      <c r="L12" s="76">
        <f>I12/F12*100</f>
        <v>57.555</v>
      </c>
    </row>
    <row r="13" spans="1:12" ht="12.75">
      <c r="A13" s="1"/>
      <c r="C13" s="74" t="s">
        <v>19</v>
      </c>
      <c r="D13" s="77" t="s">
        <v>20</v>
      </c>
      <c r="E13" s="29">
        <v>2000</v>
      </c>
      <c r="G13" s="30"/>
      <c r="H13" s="78">
        <v>1151.1</v>
      </c>
      <c r="I13" s="76"/>
      <c r="J13" s="30">
        <v>0</v>
      </c>
      <c r="L13" s="76"/>
    </row>
    <row r="14" spans="2:12" s="85" customFormat="1" ht="12.75">
      <c r="B14" s="86"/>
      <c r="C14" s="87"/>
      <c r="E14" s="88"/>
      <c r="F14" s="89"/>
      <c r="G14" s="90"/>
      <c r="H14" s="91"/>
      <c r="I14" s="92"/>
      <c r="J14" s="90"/>
      <c r="K14" s="93"/>
      <c r="L14" s="92"/>
    </row>
    <row r="15" spans="1:12" ht="0.75" customHeight="1">
      <c r="A15" s="1"/>
      <c r="C15" s="74"/>
      <c r="D15" s="28" t="s">
        <v>21</v>
      </c>
      <c r="E15" s="29"/>
      <c r="F15" s="27">
        <f>SUM(E16)</f>
        <v>0</v>
      </c>
      <c r="G15" s="30"/>
      <c r="H15" s="78"/>
      <c r="I15" s="76">
        <f>H16</f>
        <v>0</v>
      </c>
      <c r="J15" s="30"/>
      <c r="K15" s="41" t="s">
        <v>22</v>
      </c>
      <c r="L15" s="76" t="e">
        <f>I15/F15*100</f>
        <v>#DIV/0!</v>
      </c>
    </row>
    <row r="16" spans="1:12" ht="12.75" hidden="1">
      <c r="A16" s="1"/>
      <c r="C16" s="74"/>
      <c r="E16" s="29"/>
      <c r="G16" s="30"/>
      <c r="H16" s="78"/>
      <c r="I16" s="76"/>
      <c r="J16" s="30"/>
      <c r="L16" s="76"/>
    </row>
    <row r="17" spans="1:12" ht="12.75" hidden="1">
      <c r="A17" s="1"/>
      <c r="B17" s="86"/>
      <c r="C17" s="87"/>
      <c r="D17" s="85"/>
      <c r="E17" s="88"/>
      <c r="F17" s="89"/>
      <c r="G17" s="90"/>
      <c r="H17" s="88"/>
      <c r="I17" s="92"/>
      <c r="J17" s="90"/>
      <c r="K17" s="93"/>
      <c r="L17" s="92"/>
    </row>
    <row r="18" spans="1:12" ht="12.75">
      <c r="A18" s="1"/>
      <c r="B18" s="94"/>
      <c r="C18" s="95"/>
      <c r="D18" s="96" t="s">
        <v>23</v>
      </c>
      <c r="E18" s="97"/>
      <c r="F18" s="98"/>
      <c r="G18" s="99"/>
      <c r="H18" s="97"/>
      <c r="I18" s="98"/>
      <c r="J18" s="99"/>
      <c r="K18" s="100"/>
      <c r="L18" s="101"/>
    </row>
    <row r="19" spans="1:12" ht="12.75" customHeight="1">
      <c r="A19" s="1"/>
      <c r="B19" s="15"/>
      <c r="C19" s="68"/>
      <c r="D19" s="17" t="s">
        <v>24</v>
      </c>
      <c r="E19" s="18"/>
      <c r="F19" s="69"/>
      <c r="G19" s="19">
        <f>SUM(F23:F25)</f>
        <v>315000</v>
      </c>
      <c r="H19" s="70"/>
      <c r="I19" s="71"/>
      <c r="J19" s="19">
        <f>I25</f>
        <v>296178.65</v>
      </c>
      <c r="K19" s="73"/>
      <c r="L19" s="71">
        <f>J19/G19*100</f>
        <v>94.02496825396827</v>
      </c>
    </row>
    <row r="20" spans="1:12" ht="12.75" customHeight="1" hidden="1">
      <c r="A20" s="1"/>
      <c r="B20" s="94"/>
      <c r="C20" s="95"/>
      <c r="D20" s="96"/>
      <c r="E20" s="97"/>
      <c r="F20" s="98"/>
      <c r="G20" s="102"/>
      <c r="H20" s="103"/>
      <c r="I20" s="104"/>
      <c r="J20" s="102"/>
      <c r="K20" s="100"/>
      <c r="L20" s="76" t="e">
        <f>J20/G20*100</f>
        <v>#DIV/0!</v>
      </c>
    </row>
    <row r="21" spans="1:12" ht="12.75" hidden="1">
      <c r="A21" s="1"/>
      <c r="B21" s="94"/>
      <c r="C21" s="95"/>
      <c r="D21" s="96"/>
      <c r="E21" s="97"/>
      <c r="F21" s="98"/>
      <c r="G21" s="102"/>
      <c r="H21" s="103"/>
      <c r="I21" s="104"/>
      <c r="J21" s="102"/>
      <c r="K21" s="100"/>
      <c r="L21" s="76" t="e">
        <f>J21/G21*100</f>
        <v>#DIV/0!</v>
      </c>
    </row>
    <row r="22" spans="1:12" ht="12.75" hidden="1">
      <c r="A22" s="1"/>
      <c r="B22" s="94"/>
      <c r="C22" s="95"/>
      <c r="D22" s="96"/>
      <c r="E22" s="97"/>
      <c r="F22" s="98"/>
      <c r="G22" s="102"/>
      <c r="H22" s="103"/>
      <c r="I22" s="104"/>
      <c r="J22" s="102"/>
      <c r="K22" s="100"/>
      <c r="L22" s="76" t="e">
        <f>J22/G22*100</f>
        <v>#DIV/0!</v>
      </c>
    </row>
    <row r="23" spans="1:12" ht="0.75" customHeight="1">
      <c r="A23" s="1"/>
      <c r="B23" s="21"/>
      <c r="C23" s="105"/>
      <c r="D23" s="106"/>
      <c r="E23" s="24"/>
      <c r="F23" s="22">
        <f>SUM(E24)</f>
        <v>0</v>
      </c>
      <c r="G23" s="25"/>
      <c r="H23" s="24"/>
      <c r="I23" s="22"/>
      <c r="J23" s="25"/>
      <c r="K23" s="107"/>
      <c r="L23" s="76"/>
    </row>
    <row r="24" spans="1:12" ht="13.5" customHeight="1">
      <c r="A24" s="1"/>
      <c r="C24" s="74"/>
      <c r="E24" s="29"/>
      <c r="G24" s="30"/>
      <c r="H24" s="29"/>
      <c r="J24" s="30"/>
      <c r="K24" s="41" t="s">
        <v>25</v>
      </c>
      <c r="L24" s="76"/>
    </row>
    <row r="25" spans="1:12" ht="12.75">
      <c r="A25" s="1"/>
      <c r="B25" s="26" t="s">
        <v>26</v>
      </c>
      <c r="C25" s="74"/>
      <c r="D25" s="28" t="s">
        <v>27</v>
      </c>
      <c r="E25" s="29"/>
      <c r="F25" s="27">
        <f>SUM(E26)</f>
        <v>315000</v>
      </c>
      <c r="G25" s="30"/>
      <c r="H25" s="78"/>
      <c r="I25" s="76">
        <f>H26</f>
        <v>296178.65</v>
      </c>
      <c r="J25" s="30"/>
      <c r="L25" s="76">
        <f>I25/F25*100</f>
        <v>94.02496825396827</v>
      </c>
    </row>
    <row r="26" spans="1:12" ht="12.75">
      <c r="A26" s="1"/>
      <c r="C26" s="74" t="s">
        <v>28</v>
      </c>
      <c r="D26" s="1" t="s">
        <v>29</v>
      </c>
      <c r="E26" s="29">
        <v>315000</v>
      </c>
      <c r="G26" s="30"/>
      <c r="H26" s="78">
        <v>296178.65</v>
      </c>
      <c r="I26" s="76"/>
      <c r="J26" s="30"/>
      <c r="K26" s="41" t="s">
        <v>30</v>
      </c>
      <c r="L26" s="76"/>
    </row>
    <row r="27" spans="1:12" ht="12.75">
      <c r="A27" s="1"/>
      <c r="B27" s="86"/>
      <c r="C27" s="87"/>
      <c r="D27" s="85"/>
      <c r="E27" s="88"/>
      <c r="F27" s="89"/>
      <c r="G27" s="90"/>
      <c r="H27" s="88"/>
      <c r="I27" s="89"/>
      <c r="J27" s="90"/>
      <c r="K27" s="93"/>
      <c r="L27" s="92"/>
    </row>
    <row r="28" spans="1:12" ht="12.75">
      <c r="A28" s="1"/>
      <c r="B28" s="94"/>
      <c r="C28" s="95"/>
      <c r="D28" s="96" t="s">
        <v>31</v>
      </c>
      <c r="E28" s="108"/>
      <c r="F28" s="109"/>
      <c r="G28" s="108"/>
      <c r="H28" s="110"/>
      <c r="I28" s="111"/>
      <c r="J28" s="112"/>
      <c r="K28" s="100"/>
      <c r="L28" s="113"/>
    </row>
    <row r="29" spans="1:12" ht="12" customHeight="1">
      <c r="A29" s="1"/>
      <c r="B29" s="114"/>
      <c r="C29" s="95"/>
      <c r="D29" s="96" t="s">
        <v>32</v>
      </c>
      <c r="E29" s="98"/>
      <c r="F29" s="109"/>
      <c r="G29" s="104">
        <f>F34</f>
        <v>49590</v>
      </c>
      <c r="H29" s="115"/>
      <c r="I29" s="116"/>
      <c r="J29" s="117">
        <f>I36</f>
        <v>0</v>
      </c>
      <c r="K29" s="100"/>
      <c r="L29" s="118">
        <f>J33/G29*100</f>
        <v>100</v>
      </c>
    </row>
    <row r="30" spans="1:12" ht="1.5" customHeight="1">
      <c r="A30" s="1"/>
      <c r="B30" s="94"/>
      <c r="C30" s="95"/>
      <c r="D30" s="96"/>
      <c r="E30" s="98"/>
      <c r="F30" s="109"/>
      <c r="G30" s="104"/>
      <c r="H30" s="115"/>
      <c r="I30" s="116"/>
      <c r="J30" s="119"/>
      <c r="K30" s="100"/>
      <c r="L30" s="76"/>
    </row>
    <row r="31" spans="1:12" ht="12.75" customHeight="1" hidden="1">
      <c r="A31" s="1"/>
      <c r="B31" s="94"/>
      <c r="C31" s="95"/>
      <c r="D31" s="96"/>
      <c r="E31" s="98"/>
      <c r="F31" s="109"/>
      <c r="G31" s="104"/>
      <c r="H31" s="115"/>
      <c r="I31" s="116"/>
      <c r="J31" s="119"/>
      <c r="K31" s="100"/>
      <c r="L31" s="76"/>
    </row>
    <row r="32" spans="1:12" ht="12.75" customHeight="1" hidden="1">
      <c r="A32" s="1"/>
      <c r="B32" s="94"/>
      <c r="C32" s="95"/>
      <c r="D32" s="96"/>
      <c r="E32" s="98"/>
      <c r="F32" s="109"/>
      <c r="G32" s="104"/>
      <c r="H32" s="115"/>
      <c r="I32" s="116"/>
      <c r="J32" s="119"/>
      <c r="K32" s="100"/>
      <c r="L32" s="76"/>
    </row>
    <row r="33" spans="2:12" s="33" customFormat="1" ht="12" customHeight="1">
      <c r="B33" s="120"/>
      <c r="C33" s="68"/>
      <c r="D33" s="17"/>
      <c r="E33" s="69"/>
      <c r="F33" s="16"/>
      <c r="G33" s="121"/>
      <c r="H33" s="122"/>
      <c r="I33" s="123"/>
      <c r="J33" s="122">
        <f>I34+I37</f>
        <v>49590</v>
      </c>
      <c r="K33" s="73"/>
      <c r="L33" s="124"/>
    </row>
    <row r="34" spans="1:12" ht="12.75" customHeight="1">
      <c r="A34" s="1"/>
      <c r="B34" s="26" t="s">
        <v>33</v>
      </c>
      <c r="C34" s="74"/>
      <c r="D34" s="28" t="s">
        <v>34</v>
      </c>
      <c r="E34" s="29"/>
      <c r="F34" s="27">
        <f>E35+E37</f>
        <v>49590</v>
      </c>
      <c r="G34" s="30"/>
      <c r="H34" s="125"/>
      <c r="I34" s="126">
        <f>H35+H37</f>
        <v>49590</v>
      </c>
      <c r="J34" s="127"/>
      <c r="L34" s="76"/>
    </row>
    <row r="35" spans="1:12" ht="13.5" customHeight="1">
      <c r="A35" s="1"/>
      <c r="C35" s="74" t="s">
        <v>35</v>
      </c>
      <c r="D35" s="1" t="s">
        <v>36</v>
      </c>
      <c r="E35" s="29">
        <v>49590</v>
      </c>
      <c r="G35" s="30"/>
      <c r="H35" s="125">
        <v>49590</v>
      </c>
      <c r="I35" s="126"/>
      <c r="J35" s="127"/>
      <c r="K35" s="41" t="s">
        <v>37</v>
      </c>
      <c r="L35" s="76"/>
    </row>
    <row r="36" spans="2:12" s="33" customFormat="1" ht="12" customHeight="1">
      <c r="B36" s="31"/>
      <c r="C36" s="79"/>
      <c r="D36" s="128" t="s">
        <v>38</v>
      </c>
      <c r="E36" s="34"/>
      <c r="F36" s="32"/>
      <c r="G36" s="35"/>
      <c r="H36" s="129"/>
      <c r="I36" s="130">
        <f>H37</f>
        <v>0</v>
      </c>
      <c r="J36" s="131"/>
      <c r="K36" s="82"/>
      <c r="L36" s="81"/>
    </row>
    <row r="37" spans="1:12" ht="12.75" hidden="1">
      <c r="A37" s="1"/>
      <c r="C37" s="74"/>
      <c r="E37" s="29"/>
      <c r="G37" s="30"/>
      <c r="H37" s="132"/>
      <c r="I37" s="126"/>
      <c r="J37" s="127"/>
      <c r="L37" s="76"/>
    </row>
    <row r="38" spans="1:12" ht="12.75" hidden="1">
      <c r="A38" s="1"/>
      <c r="C38" s="74"/>
      <c r="E38" s="29"/>
      <c r="G38" s="30"/>
      <c r="H38" s="29"/>
      <c r="J38" s="30"/>
      <c r="L38" s="76"/>
    </row>
    <row r="39" spans="1:12" ht="12.75" customHeight="1" hidden="1">
      <c r="A39" s="1"/>
      <c r="B39" s="86"/>
      <c r="C39" s="87"/>
      <c r="D39" s="85"/>
      <c r="E39" s="88"/>
      <c r="F39" s="89"/>
      <c r="G39" s="90"/>
      <c r="H39" s="88"/>
      <c r="I39" s="89"/>
      <c r="J39" s="90"/>
      <c r="K39" s="93"/>
      <c r="L39" s="92"/>
    </row>
    <row r="40" spans="1:12" ht="2.25" customHeight="1">
      <c r="A40" s="1"/>
      <c r="E40" s="29"/>
      <c r="G40" s="30"/>
      <c r="H40" s="29"/>
      <c r="J40" s="30"/>
      <c r="L40" s="76"/>
    </row>
    <row r="41" spans="1:12" ht="12.75">
      <c r="A41" s="1"/>
      <c r="B41" s="94"/>
      <c r="C41" s="95"/>
      <c r="D41" s="96" t="s">
        <v>39</v>
      </c>
      <c r="E41" s="97"/>
      <c r="F41" s="98"/>
      <c r="G41" s="99"/>
      <c r="H41" s="97"/>
      <c r="I41" s="98"/>
      <c r="J41" s="99"/>
      <c r="K41" s="100"/>
      <c r="L41" s="118"/>
    </row>
    <row r="42" spans="1:12" ht="15.75" customHeight="1">
      <c r="A42" s="1"/>
      <c r="B42" s="15"/>
      <c r="C42" s="68"/>
      <c r="D42" s="17" t="s">
        <v>40</v>
      </c>
      <c r="E42" s="18"/>
      <c r="F42" s="69"/>
      <c r="G42" s="19">
        <f>F48</f>
        <v>153200</v>
      </c>
      <c r="H42" s="70"/>
      <c r="I42" s="121"/>
      <c r="J42" s="72">
        <f>I48</f>
        <v>157673.08</v>
      </c>
      <c r="K42" s="73"/>
      <c r="L42" s="71">
        <f>J42/G42*100</f>
        <v>102.91976501305481</v>
      </c>
    </row>
    <row r="43" spans="1:12" ht="14.25" customHeight="1">
      <c r="A43" s="1"/>
      <c r="B43" s="21"/>
      <c r="C43" s="105"/>
      <c r="D43" s="23"/>
      <c r="E43" s="24"/>
      <c r="F43" s="22"/>
      <c r="G43" s="25"/>
      <c r="H43" s="24"/>
      <c r="I43" s="22"/>
      <c r="J43" s="25"/>
      <c r="K43" s="107"/>
      <c r="L43" s="133"/>
    </row>
    <row r="44" spans="1:12" ht="12.75" hidden="1">
      <c r="A44" s="1"/>
      <c r="C44" s="74"/>
      <c r="D44" s="134"/>
      <c r="E44" s="29"/>
      <c r="F44" s="27">
        <f>SUM(E45)</f>
        <v>96000</v>
      </c>
      <c r="G44" s="30"/>
      <c r="H44" s="29"/>
      <c r="I44" s="27">
        <f>H45</f>
        <v>121126.44</v>
      </c>
      <c r="J44" s="30"/>
      <c r="L44" s="76">
        <f>I44/F44*100</f>
        <v>126.17337500000001</v>
      </c>
    </row>
    <row r="45" spans="1:12" ht="12.75" customHeight="1" hidden="1">
      <c r="A45" s="1"/>
      <c r="C45" s="74"/>
      <c r="D45" s="135"/>
      <c r="E45" s="29">
        <v>96000</v>
      </c>
      <c r="G45" s="30"/>
      <c r="H45" s="29">
        <v>121126.44</v>
      </c>
      <c r="J45" s="30"/>
      <c r="K45" s="136" t="s">
        <v>41</v>
      </c>
      <c r="L45" s="76"/>
    </row>
    <row r="46" spans="1:12" ht="12.75" customHeight="1" hidden="1">
      <c r="A46" s="1"/>
      <c r="C46" s="74"/>
      <c r="D46" s="135"/>
      <c r="E46" s="29"/>
      <c r="G46" s="30"/>
      <c r="H46" s="29"/>
      <c r="J46" s="30"/>
      <c r="K46" s="136"/>
      <c r="L46" s="76"/>
    </row>
    <row r="47" spans="1:12" ht="12.75" hidden="1">
      <c r="A47" s="1"/>
      <c r="B47" s="31"/>
      <c r="C47" s="79"/>
      <c r="D47" s="33"/>
      <c r="E47" s="34"/>
      <c r="F47" s="32"/>
      <c r="G47" s="35"/>
      <c r="H47" s="34"/>
      <c r="I47" s="32"/>
      <c r="J47" s="35"/>
      <c r="K47" s="82"/>
      <c r="L47" s="81"/>
    </row>
    <row r="48" spans="1:12" ht="14.25" customHeight="1">
      <c r="A48" s="1"/>
      <c r="B48" s="26" t="s">
        <v>42</v>
      </c>
      <c r="C48" s="74"/>
      <c r="D48" s="28" t="s">
        <v>43</v>
      </c>
      <c r="E48" s="29"/>
      <c r="F48" s="27">
        <f>E49+E51+E53</f>
        <v>153200</v>
      </c>
      <c r="G48" s="30"/>
      <c r="H48" s="29"/>
      <c r="I48" s="76">
        <f>H49+H51+H53+H54</f>
        <v>157673.08</v>
      </c>
      <c r="J48" s="30"/>
      <c r="L48" s="76">
        <f>I48/F48*100</f>
        <v>102.91976501305481</v>
      </c>
    </row>
    <row r="49" spans="1:12" ht="14.25" customHeight="1">
      <c r="A49" s="1"/>
      <c r="C49" s="74" t="s">
        <v>44</v>
      </c>
      <c r="D49" s="77" t="s">
        <v>45</v>
      </c>
      <c r="E49" s="29">
        <v>1700</v>
      </c>
      <c r="G49" s="30"/>
      <c r="H49" s="78">
        <v>1003.18</v>
      </c>
      <c r="I49" s="76"/>
      <c r="J49" s="30"/>
      <c r="L49" s="76"/>
    </row>
    <row r="50" spans="1:12" ht="0.75" customHeight="1">
      <c r="A50" s="1"/>
      <c r="C50" s="74"/>
      <c r="D50" s="77"/>
      <c r="E50" s="29"/>
      <c r="G50" s="30"/>
      <c r="H50" s="29"/>
      <c r="I50" s="76"/>
      <c r="J50" s="30"/>
      <c r="L50" s="76"/>
    </row>
    <row r="51" spans="1:12" ht="12.75">
      <c r="A51" s="1"/>
      <c r="C51" s="74" t="s">
        <v>46</v>
      </c>
      <c r="D51" s="1" t="s">
        <v>47</v>
      </c>
      <c r="E51" s="29">
        <v>51500</v>
      </c>
      <c r="G51" s="30"/>
      <c r="H51" s="78">
        <v>64601.51</v>
      </c>
      <c r="J51" s="30"/>
      <c r="L51" s="76"/>
    </row>
    <row r="52" spans="1:12" ht="12.75">
      <c r="A52" s="1"/>
      <c r="C52" s="74"/>
      <c r="D52" s="137" t="s">
        <v>48</v>
      </c>
      <c r="E52" s="29"/>
      <c r="G52" s="30"/>
      <c r="H52" s="29"/>
      <c r="J52" s="30"/>
      <c r="L52" s="76"/>
    </row>
    <row r="53" spans="1:12" ht="12.75">
      <c r="A53" s="1"/>
      <c r="C53" s="74" t="s">
        <v>49</v>
      </c>
      <c r="D53" s="138" t="s">
        <v>50</v>
      </c>
      <c r="E53" s="29">
        <v>100000</v>
      </c>
      <c r="G53" s="30"/>
      <c r="H53" s="78">
        <v>89811.04</v>
      </c>
      <c r="J53" s="30"/>
      <c r="L53" s="76"/>
    </row>
    <row r="54" spans="1:12" ht="12" customHeight="1">
      <c r="A54" s="1"/>
      <c r="B54" s="86" t="s">
        <v>51</v>
      </c>
      <c r="C54" s="87" t="s">
        <v>52</v>
      </c>
      <c r="D54" s="85" t="s">
        <v>53</v>
      </c>
      <c r="E54" s="88">
        <v>0</v>
      </c>
      <c r="F54" s="89"/>
      <c r="G54" s="90"/>
      <c r="H54" s="88">
        <v>2257.35</v>
      </c>
      <c r="I54" s="89"/>
      <c r="J54" s="90"/>
      <c r="K54" s="93"/>
      <c r="L54" s="92"/>
    </row>
    <row r="55" spans="1:12" ht="12.75" customHeight="1">
      <c r="A55" s="1"/>
      <c r="B55" s="139"/>
      <c r="C55" s="95"/>
      <c r="D55" s="140" t="s">
        <v>54</v>
      </c>
      <c r="E55" s="109"/>
      <c r="F55" s="98"/>
      <c r="G55" s="99"/>
      <c r="H55" s="97"/>
      <c r="I55" s="98"/>
      <c r="J55" s="109"/>
      <c r="K55" s="100"/>
      <c r="L55" s="101"/>
    </row>
    <row r="56" spans="1:12" ht="12.75" customHeight="1">
      <c r="A56" s="1"/>
      <c r="B56" s="15"/>
      <c r="C56" s="15"/>
      <c r="D56" s="19" t="s">
        <v>55</v>
      </c>
      <c r="E56" s="16"/>
      <c r="F56" s="69"/>
      <c r="G56" s="19">
        <f>F57</f>
        <v>500</v>
      </c>
      <c r="H56" s="70"/>
      <c r="I56" s="121"/>
      <c r="J56" s="141">
        <f>I57</f>
        <v>500</v>
      </c>
      <c r="K56" s="73"/>
      <c r="L56" s="71">
        <f>J56/G56*100</f>
        <v>100</v>
      </c>
    </row>
    <row r="57" spans="1:12" ht="12.75" customHeight="1">
      <c r="A57" s="1"/>
      <c r="B57" s="21" t="s">
        <v>56</v>
      </c>
      <c r="C57" s="142"/>
      <c r="D57" s="143" t="s">
        <v>57</v>
      </c>
      <c r="E57" s="23"/>
      <c r="F57" s="22">
        <f>E58</f>
        <v>500</v>
      </c>
      <c r="G57" s="25"/>
      <c r="H57" s="24"/>
      <c r="I57" s="133">
        <f>H58</f>
        <v>500</v>
      </c>
      <c r="J57" s="23"/>
      <c r="K57" s="107"/>
      <c r="L57" s="133">
        <f>I57/F57*100</f>
        <v>100</v>
      </c>
    </row>
    <row r="58" spans="1:12" ht="14.25" customHeight="1">
      <c r="A58" s="1"/>
      <c r="C58" s="74" t="s">
        <v>58</v>
      </c>
      <c r="D58" s="27" t="s">
        <v>59</v>
      </c>
      <c r="E58" s="1">
        <v>500</v>
      </c>
      <c r="G58" s="30"/>
      <c r="H58" s="78">
        <v>500</v>
      </c>
      <c r="L58" s="76"/>
    </row>
    <row r="59" spans="1:12" ht="12.75">
      <c r="A59" s="1"/>
      <c r="B59" s="31"/>
      <c r="C59" s="79"/>
      <c r="D59" s="32" t="s">
        <v>60</v>
      </c>
      <c r="E59" s="33"/>
      <c r="F59" s="32"/>
      <c r="G59" s="35"/>
      <c r="H59" s="34"/>
      <c r="I59" s="32"/>
      <c r="J59" s="33"/>
      <c r="K59" s="48" t="s">
        <v>61</v>
      </c>
      <c r="L59" s="81"/>
    </row>
    <row r="60" spans="2:16" s="23" customFormat="1" ht="12.75" customHeight="1">
      <c r="B60" s="144" t="s">
        <v>62</v>
      </c>
      <c r="C60" s="145"/>
      <c r="D60" s="4" t="s">
        <v>63</v>
      </c>
      <c r="E60" s="39" t="s">
        <v>64</v>
      </c>
      <c r="F60" s="38">
        <v>2004</v>
      </c>
      <c r="G60" s="4"/>
      <c r="H60" s="4"/>
      <c r="I60" s="38"/>
      <c r="J60" s="4"/>
      <c r="K60" s="146" t="s">
        <v>65</v>
      </c>
      <c r="L60" s="147"/>
      <c r="N60" s="1"/>
      <c r="O60" s="1"/>
      <c r="P60" s="1"/>
    </row>
    <row r="61" spans="2:16" s="33" customFormat="1" ht="12.75">
      <c r="B61" s="148" t="s">
        <v>66</v>
      </c>
      <c r="C61" s="149" t="s">
        <v>67</v>
      </c>
      <c r="D61" s="150"/>
      <c r="E61" s="8" t="s">
        <v>68</v>
      </c>
      <c r="F61" s="59"/>
      <c r="G61" s="151"/>
      <c r="H61" s="151"/>
      <c r="I61" s="61"/>
      <c r="J61" s="151"/>
      <c r="K61" s="62"/>
      <c r="L61" s="152"/>
      <c r="N61" s="1"/>
      <c r="O61" s="1"/>
      <c r="P61" s="1"/>
    </row>
    <row r="62" spans="1:12" ht="12.75">
      <c r="A62" s="1"/>
      <c r="B62" s="94"/>
      <c r="C62" s="95"/>
      <c r="D62" s="96" t="s">
        <v>69</v>
      </c>
      <c r="E62" s="97"/>
      <c r="F62" s="98"/>
      <c r="G62" s="99"/>
      <c r="H62" s="97"/>
      <c r="I62" s="98"/>
      <c r="J62" s="99"/>
      <c r="K62" s="100"/>
      <c r="L62" s="101"/>
    </row>
    <row r="63" spans="1:12" ht="12.75">
      <c r="A63" s="1"/>
      <c r="B63" s="15"/>
      <c r="C63" s="68"/>
      <c r="D63" s="17" t="s">
        <v>70</v>
      </c>
      <c r="E63" s="18"/>
      <c r="F63" s="69"/>
      <c r="G63" s="19">
        <f>F65+E70+E73</f>
        <v>45091</v>
      </c>
      <c r="H63" s="70"/>
      <c r="I63" s="121"/>
      <c r="J63" s="72">
        <f>I65+I69+I72</f>
        <v>59368.57</v>
      </c>
      <c r="K63" s="73"/>
      <c r="L63" s="71">
        <f>J63/G63*100</f>
        <v>131.66390188729457</v>
      </c>
    </row>
    <row r="64" spans="1:12" ht="0.75" customHeight="1">
      <c r="A64" s="1"/>
      <c r="B64" s="21"/>
      <c r="C64" s="105"/>
      <c r="D64" s="23"/>
      <c r="E64" s="24"/>
      <c r="F64" s="22"/>
      <c r="G64" s="25"/>
      <c r="H64" s="24"/>
      <c r="I64" s="22"/>
      <c r="J64" s="25"/>
      <c r="K64" s="107"/>
      <c r="L64" s="76"/>
    </row>
    <row r="65" spans="1:12" ht="12.75">
      <c r="A65" s="1"/>
      <c r="B65" s="26" t="s">
        <v>71</v>
      </c>
      <c r="C65" s="36"/>
      <c r="D65" s="28" t="s">
        <v>72</v>
      </c>
      <c r="E65" s="29"/>
      <c r="F65" s="27">
        <f>SUM(E66:E67)</f>
        <v>45091</v>
      </c>
      <c r="G65" s="30"/>
      <c r="H65" s="78"/>
      <c r="I65" s="76">
        <f>H67</f>
        <v>45091</v>
      </c>
      <c r="J65" s="30"/>
      <c r="L65" s="76">
        <f>I65/F65*100</f>
        <v>100</v>
      </c>
    </row>
    <row r="66" spans="1:12" ht="12.75">
      <c r="A66" s="1"/>
      <c r="C66" s="74" t="s">
        <v>73</v>
      </c>
      <c r="D66" s="135" t="s">
        <v>74</v>
      </c>
      <c r="E66" s="29"/>
      <c r="G66" s="30"/>
      <c r="H66" s="78"/>
      <c r="I66" s="76"/>
      <c r="J66" s="30"/>
      <c r="L66" s="76"/>
    </row>
    <row r="67" spans="1:12" ht="12" customHeight="1">
      <c r="A67" s="1"/>
      <c r="C67" s="74"/>
      <c r="D67" s="135" t="s">
        <v>75</v>
      </c>
      <c r="E67" s="29">
        <v>45091</v>
      </c>
      <c r="G67" s="30"/>
      <c r="H67" s="78">
        <v>45091</v>
      </c>
      <c r="I67" s="76"/>
      <c r="J67" s="30"/>
      <c r="L67" s="76"/>
    </row>
    <row r="68" spans="1:12" ht="12" customHeight="1">
      <c r="A68" s="1"/>
      <c r="C68" s="74"/>
      <c r="D68" s="135"/>
      <c r="E68" s="29"/>
      <c r="G68" s="30"/>
      <c r="H68" s="78"/>
      <c r="I68" s="76"/>
      <c r="J68" s="30"/>
      <c r="L68" s="76"/>
    </row>
    <row r="69" spans="1:12" ht="12" customHeight="1">
      <c r="A69" s="1"/>
      <c r="C69" s="74" t="s">
        <v>76</v>
      </c>
      <c r="D69" s="138" t="s">
        <v>77</v>
      </c>
      <c r="E69" s="29"/>
      <c r="F69" s="27">
        <f>E70</f>
        <v>0</v>
      </c>
      <c r="G69" s="30"/>
      <c r="H69" s="78"/>
      <c r="I69" s="76">
        <f>H70</f>
        <v>1044</v>
      </c>
      <c r="J69" s="30"/>
      <c r="L69" s="76"/>
    </row>
    <row r="70" spans="1:12" ht="12" customHeight="1">
      <c r="A70" s="1"/>
      <c r="C70" s="74"/>
      <c r="D70" s="135" t="s">
        <v>78</v>
      </c>
      <c r="E70" s="29">
        <v>0</v>
      </c>
      <c r="G70" s="30"/>
      <c r="H70" s="153">
        <v>1044</v>
      </c>
      <c r="L70" s="76"/>
    </row>
    <row r="71" spans="1:12" ht="12" customHeight="1">
      <c r="A71" s="1"/>
      <c r="C71" s="74"/>
      <c r="D71" s="135"/>
      <c r="E71" s="29"/>
      <c r="G71" s="30"/>
      <c r="H71" s="153"/>
      <c r="L71" s="76"/>
    </row>
    <row r="72" spans="1:12" ht="12" customHeight="1">
      <c r="A72" s="29">
        <v>7</v>
      </c>
      <c r="B72" s="26" t="s">
        <v>79</v>
      </c>
      <c r="C72" s="74"/>
      <c r="D72" s="154" t="s">
        <v>80</v>
      </c>
      <c r="E72" s="29"/>
      <c r="F72" s="27">
        <f>E73</f>
        <v>0</v>
      </c>
      <c r="G72" s="30"/>
      <c r="H72" s="78"/>
      <c r="I72" s="76">
        <f>H73+H74</f>
        <v>13233.57</v>
      </c>
      <c r="J72" s="30"/>
      <c r="L72" s="76"/>
    </row>
    <row r="73" spans="3:12" ht="12.75">
      <c r="C73" s="74" t="s">
        <v>81</v>
      </c>
      <c r="D73" s="138" t="s">
        <v>82</v>
      </c>
      <c r="E73" s="29">
        <v>0</v>
      </c>
      <c r="G73" s="30"/>
      <c r="H73" s="78">
        <v>6627.53</v>
      </c>
      <c r="I73" s="76"/>
      <c r="J73" s="30"/>
      <c r="L73" s="76"/>
    </row>
    <row r="74" spans="1:12" s="33" customFormat="1" ht="12.75">
      <c r="A74" s="34"/>
      <c r="B74" s="31"/>
      <c r="C74" s="79" t="s">
        <v>83</v>
      </c>
      <c r="D74" s="33" t="s">
        <v>84</v>
      </c>
      <c r="E74" s="34">
        <v>0</v>
      </c>
      <c r="F74" s="32"/>
      <c r="G74" s="35"/>
      <c r="H74" s="34">
        <v>6606.04</v>
      </c>
      <c r="I74" s="32"/>
      <c r="J74" s="35"/>
      <c r="K74" s="82"/>
      <c r="L74" s="81"/>
    </row>
    <row r="75" spans="2:12" ht="12.75">
      <c r="B75" s="94"/>
      <c r="C75" s="155"/>
      <c r="D75" s="96" t="s">
        <v>85</v>
      </c>
      <c r="E75" s="97"/>
      <c r="F75" s="98"/>
      <c r="G75" s="99"/>
      <c r="H75" s="97"/>
      <c r="I75" s="98"/>
      <c r="J75" s="102"/>
      <c r="K75" s="100"/>
      <c r="L75" s="101"/>
    </row>
    <row r="76" spans="2:12" ht="12.75">
      <c r="B76" s="15"/>
      <c r="C76" s="156"/>
      <c r="D76" s="17" t="s">
        <v>86</v>
      </c>
      <c r="E76" s="18"/>
      <c r="F76" s="69"/>
      <c r="G76" s="19">
        <f>F77+F84</f>
        <v>9090</v>
      </c>
      <c r="H76" s="18"/>
      <c r="I76" s="121"/>
      <c r="J76" s="72">
        <f>I77+I84</f>
        <v>9090</v>
      </c>
      <c r="K76" s="100"/>
      <c r="L76" s="71">
        <f>J76/G76*100</f>
        <v>100</v>
      </c>
    </row>
    <row r="77" spans="2:12" ht="12.75">
      <c r="B77" s="26" t="s">
        <v>87</v>
      </c>
      <c r="C77" s="74"/>
      <c r="D77" s="28" t="s">
        <v>88</v>
      </c>
      <c r="E77" s="24"/>
      <c r="F77" s="27">
        <f>SUM(E78)</f>
        <v>963</v>
      </c>
      <c r="H77" s="24"/>
      <c r="I77" s="76">
        <f>H78</f>
        <v>963</v>
      </c>
      <c r="J77" s="25"/>
      <c r="L77" s="76">
        <f>I77/F77*100</f>
        <v>100</v>
      </c>
    </row>
    <row r="78" spans="1:12" ht="12" customHeight="1">
      <c r="A78" s="1"/>
      <c r="C78" s="40" t="s">
        <v>89</v>
      </c>
      <c r="D78" s="157" t="s">
        <v>90</v>
      </c>
      <c r="E78" s="1">
        <v>963</v>
      </c>
      <c r="H78" s="78">
        <v>963</v>
      </c>
      <c r="I78" s="76"/>
      <c r="J78" s="30"/>
      <c r="L78" s="76"/>
    </row>
    <row r="79" spans="4:12" ht="12.75" hidden="1">
      <c r="D79" s="158"/>
      <c r="E79" s="29"/>
      <c r="H79" s="78"/>
      <c r="I79" s="76"/>
      <c r="J79" s="30"/>
      <c r="L79" s="76"/>
    </row>
    <row r="80" spans="4:12" ht="12.75" hidden="1">
      <c r="D80" s="158"/>
      <c r="E80" s="29"/>
      <c r="H80" s="78"/>
      <c r="I80" s="76"/>
      <c r="J80" s="30"/>
      <c r="L80" s="76"/>
    </row>
    <row r="81" spans="2:12" ht="12.75" hidden="1">
      <c r="B81" s="159"/>
      <c r="C81" s="160"/>
      <c r="D81" s="161"/>
      <c r="E81" s="162"/>
      <c r="F81" s="163"/>
      <c r="G81" s="164"/>
      <c r="H81" s="165"/>
      <c r="I81" s="166"/>
      <c r="J81" s="167"/>
      <c r="K81" s="168"/>
      <c r="L81" s="76"/>
    </row>
    <row r="82" spans="2:12" ht="12.75" hidden="1">
      <c r="B82" s="160"/>
      <c r="C82" s="169"/>
      <c r="D82" s="161"/>
      <c r="E82" s="170"/>
      <c r="F82" s="171"/>
      <c r="G82" s="172"/>
      <c r="H82" s="173"/>
      <c r="I82" s="174"/>
      <c r="J82" s="175"/>
      <c r="K82" s="176"/>
      <c r="L82" s="76"/>
    </row>
    <row r="83" spans="2:12" ht="12.75" customHeight="1" hidden="1">
      <c r="B83" s="160"/>
      <c r="C83" s="177"/>
      <c r="D83" s="161"/>
      <c r="E83" s="178"/>
      <c r="F83" s="179">
        <f>E84</f>
        <v>0</v>
      </c>
      <c r="G83" s="172"/>
      <c r="H83" s="173"/>
      <c r="I83" s="180">
        <f>H84</f>
        <v>0</v>
      </c>
      <c r="J83" s="175"/>
      <c r="K83" s="176"/>
      <c r="L83" s="76" t="e">
        <f>I83/F83*100</f>
        <v>#DIV/0!</v>
      </c>
    </row>
    <row r="84" spans="2:12" ht="15.75" customHeight="1">
      <c r="B84" s="160" t="s">
        <v>91</v>
      </c>
      <c r="C84" s="181"/>
      <c r="D84" s="161" t="s">
        <v>92</v>
      </c>
      <c r="E84" s="182"/>
      <c r="F84" s="183">
        <f>E85</f>
        <v>8127</v>
      </c>
      <c r="G84" s="172"/>
      <c r="H84" s="184"/>
      <c r="I84" s="185">
        <f>H85</f>
        <v>8127</v>
      </c>
      <c r="J84" s="175"/>
      <c r="K84" s="176"/>
      <c r="L84" s="76">
        <f>I84/F84*100</f>
        <v>100</v>
      </c>
    </row>
    <row r="85" spans="2:12" s="33" customFormat="1" ht="14.25" customHeight="1">
      <c r="B85" s="186"/>
      <c r="C85" s="187" t="s">
        <v>93</v>
      </c>
      <c r="D85" s="188" t="s">
        <v>94</v>
      </c>
      <c r="E85" s="189">
        <v>8127</v>
      </c>
      <c r="F85" s="190"/>
      <c r="G85" s="191"/>
      <c r="H85" s="192">
        <v>8127</v>
      </c>
      <c r="I85" s="192"/>
      <c r="J85" s="191"/>
      <c r="K85" s="193"/>
      <c r="L85" s="81"/>
    </row>
    <row r="86" spans="1:12" ht="12.75" customHeight="1" hidden="1">
      <c r="A86" s="1"/>
      <c r="B86" s="194"/>
      <c r="C86" s="195"/>
      <c r="D86" s="188"/>
      <c r="E86" s="189"/>
      <c r="F86" s="188"/>
      <c r="G86" s="191"/>
      <c r="H86" s="196"/>
      <c r="I86" s="197"/>
      <c r="J86" s="198"/>
      <c r="K86" s="193"/>
      <c r="L86" s="81"/>
    </row>
    <row r="87" spans="1:12" ht="12.75">
      <c r="A87" s="1"/>
      <c r="B87" s="94"/>
      <c r="C87" s="155"/>
      <c r="D87" s="96" t="s">
        <v>95</v>
      </c>
      <c r="E87" s="97"/>
      <c r="F87" s="98"/>
      <c r="G87" s="99"/>
      <c r="H87" s="97"/>
      <c r="I87" s="98"/>
      <c r="J87" s="102"/>
      <c r="K87" s="100"/>
      <c r="L87" s="101"/>
    </row>
    <row r="88" spans="1:12" ht="12.75">
      <c r="A88" s="1"/>
      <c r="B88" s="15"/>
      <c r="C88" s="156"/>
      <c r="D88" s="17" t="s">
        <v>96</v>
      </c>
      <c r="E88" s="18"/>
      <c r="F88" s="69"/>
      <c r="G88" s="19">
        <f>F89+F97</f>
        <v>7794</v>
      </c>
      <c r="H88" s="199"/>
      <c r="I88" s="71"/>
      <c r="J88" s="72">
        <f>I89+I97</f>
        <v>7794</v>
      </c>
      <c r="K88" s="100"/>
      <c r="L88" s="71">
        <f>J88/G88*100</f>
        <v>100</v>
      </c>
    </row>
    <row r="89" spans="1:12" ht="12.75">
      <c r="A89" s="1"/>
      <c r="B89" s="26" t="s">
        <v>97</v>
      </c>
      <c r="C89" s="74"/>
      <c r="D89" s="28" t="s">
        <v>98</v>
      </c>
      <c r="E89" s="24"/>
      <c r="F89" s="27">
        <f>SUM(E90)</f>
        <v>7794</v>
      </c>
      <c r="G89" s="30"/>
      <c r="H89" s="200"/>
      <c r="I89" s="76">
        <f>H90</f>
        <v>7794</v>
      </c>
      <c r="J89" s="201"/>
      <c r="L89" s="76">
        <f>I89/F89*100</f>
        <v>100</v>
      </c>
    </row>
    <row r="90" spans="1:12" ht="12.75">
      <c r="A90" s="1"/>
      <c r="C90" s="74" t="s">
        <v>99</v>
      </c>
      <c r="D90" s="202" t="s">
        <v>100</v>
      </c>
      <c r="E90" s="29">
        <v>7794</v>
      </c>
      <c r="G90" s="30"/>
      <c r="H90" s="78">
        <v>7794</v>
      </c>
      <c r="I90" s="76"/>
      <c r="J90" s="203"/>
      <c r="L90" s="76"/>
    </row>
    <row r="91" spans="2:12" s="85" customFormat="1" ht="11.25" customHeight="1">
      <c r="B91" s="86"/>
      <c r="C91" s="87"/>
      <c r="D91" s="204" t="s">
        <v>101</v>
      </c>
      <c r="E91" s="88"/>
      <c r="F91" s="89"/>
      <c r="G91" s="90"/>
      <c r="H91" s="88"/>
      <c r="I91" s="89"/>
      <c r="K91" s="93"/>
      <c r="L91" s="92"/>
    </row>
    <row r="92" spans="1:12" ht="12.75" hidden="1">
      <c r="A92" s="1"/>
      <c r="B92" s="160"/>
      <c r="C92" s="177"/>
      <c r="D92" s="202"/>
      <c r="E92" s="170"/>
      <c r="F92" s="171"/>
      <c r="G92" s="175"/>
      <c r="H92" s="205"/>
      <c r="I92" s="206"/>
      <c r="J92" s="172"/>
      <c r="K92" s="176"/>
      <c r="L92" s="207"/>
    </row>
    <row r="93" spans="2:12" s="23" customFormat="1" ht="12.75">
      <c r="B93" s="10"/>
      <c r="C93" s="64"/>
      <c r="D93" s="12" t="s">
        <v>102</v>
      </c>
      <c r="E93" s="13"/>
      <c r="F93" s="65"/>
      <c r="G93" s="14"/>
      <c r="H93" s="13"/>
      <c r="I93" s="65"/>
      <c r="J93" s="14"/>
      <c r="K93" s="66"/>
      <c r="L93" s="208"/>
    </row>
    <row r="94" spans="2:12" s="33" customFormat="1" ht="12.75">
      <c r="B94" s="15"/>
      <c r="C94" s="68"/>
      <c r="D94" s="209" t="s">
        <v>103</v>
      </c>
      <c r="E94" s="18"/>
      <c r="F94" s="69"/>
      <c r="G94" s="19">
        <f>F95+F106+F121+F125+F128</f>
        <v>2057432</v>
      </c>
      <c r="H94" s="70"/>
      <c r="I94" s="121"/>
      <c r="J94" s="72">
        <f>I106+I125+I128</f>
        <v>2048481.33</v>
      </c>
      <c r="K94" s="73"/>
      <c r="L94" s="71">
        <f>J94/G94*100</f>
        <v>99.5649591335218</v>
      </c>
    </row>
    <row r="95" spans="1:12" ht="12.75" customHeight="1" hidden="1">
      <c r="A95" s="1"/>
      <c r="C95" s="74"/>
      <c r="D95" s="28"/>
      <c r="E95" s="29"/>
      <c r="G95" s="30"/>
      <c r="H95" s="29"/>
      <c r="I95" s="76"/>
      <c r="J95" s="30"/>
      <c r="L95" s="76"/>
    </row>
    <row r="96" spans="1:12" ht="12.75" customHeight="1" hidden="1">
      <c r="A96" s="1"/>
      <c r="C96" s="74"/>
      <c r="D96" s="28"/>
      <c r="E96" s="29"/>
      <c r="G96" s="30"/>
      <c r="H96" s="29"/>
      <c r="I96" s="76"/>
      <c r="J96" s="203"/>
      <c r="L96" s="76"/>
    </row>
    <row r="97" spans="1:12" ht="12.75" customHeight="1" hidden="1">
      <c r="A97" s="1"/>
      <c r="C97" s="74"/>
      <c r="E97" s="29"/>
      <c r="G97" s="30"/>
      <c r="H97" s="78"/>
      <c r="J97" s="30"/>
      <c r="L97" s="76"/>
    </row>
    <row r="98" spans="1:12" ht="12.75" customHeight="1" hidden="1">
      <c r="A98" s="1"/>
      <c r="B98" s="31"/>
      <c r="C98" s="79"/>
      <c r="D98" s="33"/>
      <c r="E98" s="34"/>
      <c r="F98" s="32"/>
      <c r="G98" s="35"/>
      <c r="H98" s="80"/>
      <c r="I98" s="32"/>
      <c r="J98" s="35"/>
      <c r="K98" s="82"/>
      <c r="L98" s="81"/>
    </row>
    <row r="99" spans="1:12" ht="12.75" customHeight="1" hidden="1">
      <c r="A99" s="1"/>
      <c r="C99" s="74"/>
      <c r="D99" s="210"/>
      <c r="E99" s="29"/>
      <c r="G99" s="30"/>
      <c r="H99" s="29"/>
      <c r="I99" s="76"/>
      <c r="J99" s="30"/>
      <c r="L99" s="76"/>
    </row>
    <row r="100" spans="1:12" ht="12.75" customHeight="1" hidden="1">
      <c r="A100" s="1"/>
      <c r="C100" s="74"/>
      <c r="D100" s="210"/>
      <c r="E100" s="29"/>
      <c r="G100" s="30"/>
      <c r="H100" s="29"/>
      <c r="J100" s="30"/>
      <c r="L100" s="76"/>
    </row>
    <row r="101" spans="1:12" ht="12.75" customHeight="1" hidden="1">
      <c r="A101" s="1"/>
      <c r="C101" s="74"/>
      <c r="D101" s="211"/>
      <c r="E101" s="29"/>
      <c r="G101" s="30"/>
      <c r="H101" s="29"/>
      <c r="J101" s="30"/>
      <c r="L101" s="76"/>
    </row>
    <row r="102" spans="1:12" ht="12.75" hidden="1">
      <c r="A102" s="1"/>
      <c r="C102" s="74"/>
      <c r="D102" s="212"/>
      <c r="E102" s="29"/>
      <c r="G102" s="30"/>
      <c r="H102" s="29"/>
      <c r="J102" s="30"/>
      <c r="L102" s="76"/>
    </row>
    <row r="103" spans="1:12" ht="12.75" hidden="1">
      <c r="A103" s="1"/>
      <c r="C103" s="74"/>
      <c r="E103" s="29"/>
      <c r="G103" s="30"/>
      <c r="H103" s="78"/>
      <c r="J103" s="30"/>
      <c r="L103" s="76"/>
    </row>
    <row r="104" spans="1:12" ht="12.75" hidden="1">
      <c r="A104" s="1"/>
      <c r="C104" s="74"/>
      <c r="E104" s="29"/>
      <c r="G104" s="30"/>
      <c r="H104" s="78"/>
      <c r="J104" s="30"/>
      <c r="L104" s="76"/>
    </row>
    <row r="105" spans="1:12" ht="12.75" hidden="1">
      <c r="A105" s="1"/>
      <c r="C105" s="74"/>
      <c r="E105" s="29"/>
      <c r="G105" s="30"/>
      <c r="H105" s="78"/>
      <c r="J105" s="30"/>
      <c r="L105" s="76"/>
    </row>
    <row r="106" spans="1:12" ht="12.75">
      <c r="A106" s="1"/>
      <c r="B106" s="26" t="s">
        <v>104</v>
      </c>
      <c r="C106" s="74"/>
      <c r="D106" s="28" t="s">
        <v>105</v>
      </c>
      <c r="E106" s="29"/>
      <c r="F106" s="27">
        <f>E108+E109+E110+E111+E113+E114+E117+E118+E119+E120</f>
        <v>1169222</v>
      </c>
      <c r="G106" s="30"/>
      <c r="H106" s="78"/>
      <c r="I106" s="76">
        <f>H108+H109+H110+H111+H113+H114+H115+H116+H117+H118+H119+H120</f>
        <v>1172528.6500000001</v>
      </c>
      <c r="J106" s="203"/>
      <c r="L106" s="76">
        <f>I106/F106*100</f>
        <v>100.28280771316311</v>
      </c>
    </row>
    <row r="107" spans="1:12" ht="12.75">
      <c r="A107" s="1"/>
      <c r="C107" s="74"/>
      <c r="D107" s="213" t="s">
        <v>106</v>
      </c>
      <c r="E107" s="29"/>
      <c r="G107" s="30"/>
      <c r="H107" s="78"/>
      <c r="J107" s="30"/>
      <c r="L107" s="76"/>
    </row>
    <row r="108" spans="1:12" ht="12.75">
      <c r="A108" s="1"/>
      <c r="C108" s="74" t="s">
        <v>107</v>
      </c>
      <c r="D108" s="214" t="s">
        <v>108</v>
      </c>
      <c r="E108" s="29">
        <v>615000</v>
      </c>
      <c r="G108" s="30"/>
      <c r="H108" s="78">
        <v>584682.39</v>
      </c>
      <c r="J108" s="30"/>
      <c r="L108" s="76"/>
    </row>
    <row r="109" spans="1:12" ht="12.75">
      <c r="A109" s="1"/>
      <c r="C109" s="74" t="s">
        <v>109</v>
      </c>
      <c r="D109" s="214" t="s">
        <v>110</v>
      </c>
      <c r="E109" s="29">
        <v>138000</v>
      </c>
      <c r="G109" s="30"/>
      <c r="H109" s="78">
        <v>132466.1</v>
      </c>
      <c r="J109" s="30"/>
      <c r="L109" s="76"/>
    </row>
    <row r="110" spans="1:12" ht="12.75">
      <c r="A110" s="1"/>
      <c r="C110" s="74" t="s">
        <v>111</v>
      </c>
      <c r="D110" s="214" t="s">
        <v>112</v>
      </c>
      <c r="E110" s="29">
        <v>25600</v>
      </c>
      <c r="G110" s="30"/>
      <c r="H110" s="78">
        <v>26341.1</v>
      </c>
      <c r="J110" s="30"/>
      <c r="L110" s="76"/>
    </row>
    <row r="111" spans="1:12" ht="12.75">
      <c r="A111" s="1"/>
      <c r="C111" s="74" t="s">
        <v>113</v>
      </c>
      <c r="D111" s="1" t="s">
        <v>114</v>
      </c>
      <c r="E111" s="29">
        <v>120222</v>
      </c>
      <c r="G111" s="30"/>
      <c r="H111" s="78">
        <v>127534.65</v>
      </c>
      <c r="J111" s="30"/>
      <c r="L111" s="76"/>
    </row>
    <row r="112" spans="1:12" ht="12.75">
      <c r="A112" s="1"/>
      <c r="C112" s="74" t="s">
        <v>115</v>
      </c>
      <c r="D112" s="137" t="s">
        <v>116</v>
      </c>
      <c r="E112" s="29"/>
      <c r="G112" s="30"/>
      <c r="H112" s="29"/>
      <c r="J112" s="30"/>
      <c r="L112" s="76"/>
    </row>
    <row r="113" spans="1:12" ht="12" customHeight="1">
      <c r="A113" s="1"/>
      <c r="C113" s="74" t="s">
        <v>117</v>
      </c>
      <c r="D113" s="215" t="s">
        <v>118</v>
      </c>
      <c r="E113" s="1">
        <v>8000</v>
      </c>
      <c r="G113" s="30"/>
      <c r="H113" s="78">
        <v>7699.4</v>
      </c>
      <c r="J113" s="30"/>
      <c r="L113" s="76"/>
    </row>
    <row r="114" spans="1:12" ht="12" customHeight="1">
      <c r="A114" s="1"/>
      <c r="C114" s="40" t="s">
        <v>119</v>
      </c>
      <c r="D114" s="30" t="s">
        <v>120</v>
      </c>
      <c r="E114" s="137">
        <v>25000</v>
      </c>
      <c r="H114" s="29">
        <v>18876.5</v>
      </c>
      <c r="L114" s="76"/>
    </row>
    <row r="115" spans="1:12" ht="12" customHeight="1">
      <c r="A115" s="1"/>
      <c r="C115" s="74" t="s">
        <v>121</v>
      </c>
      <c r="D115" s="210" t="s">
        <v>122</v>
      </c>
      <c r="E115" s="29"/>
      <c r="G115" s="30"/>
      <c r="H115" s="78">
        <v>236</v>
      </c>
      <c r="I115" s="76"/>
      <c r="L115" s="76"/>
    </row>
    <row r="116" spans="1:12" ht="12" customHeight="1">
      <c r="A116" s="1"/>
      <c r="C116" s="74" t="s">
        <v>123</v>
      </c>
      <c r="D116" s="210" t="s">
        <v>124</v>
      </c>
      <c r="E116" s="29"/>
      <c r="G116" s="30"/>
      <c r="H116" s="78">
        <v>9999.45</v>
      </c>
      <c r="I116" s="76"/>
      <c r="L116" s="76"/>
    </row>
    <row r="117" spans="1:12" ht="12" customHeight="1">
      <c r="A117" s="1"/>
      <c r="C117" s="74" t="s">
        <v>125</v>
      </c>
      <c r="D117" s="210" t="s">
        <v>126</v>
      </c>
      <c r="E117" s="29">
        <v>80000</v>
      </c>
      <c r="G117" s="30"/>
      <c r="H117" s="153">
        <v>83032</v>
      </c>
      <c r="I117" s="76"/>
      <c r="L117" s="76"/>
    </row>
    <row r="118" spans="1:12" ht="12" customHeight="1">
      <c r="A118" s="1"/>
      <c r="C118" s="74" t="s">
        <v>127</v>
      </c>
      <c r="D118" s="210" t="s">
        <v>128</v>
      </c>
      <c r="E118" s="29">
        <v>60400</v>
      </c>
      <c r="G118" s="30"/>
      <c r="H118" s="153">
        <v>60115.19</v>
      </c>
      <c r="I118" s="76"/>
      <c r="L118" s="76"/>
    </row>
    <row r="119" spans="1:12" ht="12.75">
      <c r="A119" s="1"/>
      <c r="C119" s="74" t="s">
        <v>129</v>
      </c>
      <c r="D119" s="210" t="s">
        <v>130</v>
      </c>
      <c r="E119" s="29">
        <v>77000</v>
      </c>
      <c r="G119" s="27"/>
      <c r="H119" s="153">
        <v>98105.77</v>
      </c>
      <c r="J119" s="30"/>
      <c r="L119" s="76"/>
    </row>
    <row r="120" spans="2:12" s="216" customFormat="1" ht="12.75">
      <c r="B120" s="217"/>
      <c r="C120" s="218" t="s">
        <v>131</v>
      </c>
      <c r="D120" s="219" t="s">
        <v>132</v>
      </c>
      <c r="E120" s="75">
        <v>20000</v>
      </c>
      <c r="F120" s="220"/>
      <c r="G120" s="220"/>
      <c r="H120" s="221">
        <v>23440.1</v>
      </c>
      <c r="I120" s="220"/>
      <c r="K120" s="222"/>
      <c r="L120" s="223">
        <f>H120/E120*100</f>
        <v>117.20049999999999</v>
      </c>
    </row>
    <row r="121" spans="2:12" s="216" customFormat="1" ht="12.75" hidden="1">
      <c r="B121" s="217"/>
      <c r="C121" s="218"/>
      <c r="D121" s="224"/>
      <c r="E121" s="75"/>
      <c r="F121" s="220"/>
      <c r="G121" s="220"/>
      <c r="H121" s="221"/>
      <c r="I121" s="223"/>
      <c r="K121" s="222"/>
      <c r="L121" s="223"/>
    </row>
    <row r="122" spans="2:12" s="216" customFormat="1" ht="12.75" hidden="1">
      <c r="B122" s="217"/>
      <c r="C122" s="218"/>
      <c r="D122" s="219"/>
      <c r="E122" s="75"/>
      <c r="F122" s="220"/>
      <c r="G122" s="220"/>
      <c r="H122" s="221"/>
      <c r="I122" s="220"/>
      <c r="K122" s="222"/>
      <c r="L122" s="223"/>
    </row>
    <row r="123" spans="2:12" s="216" customFormat="1" ht="12.75" hidden="1">
      <c r="B123" s="217"/>
      <c r="C123" s="218"/>
      <c r="D123" s="219"/>
      <c r="E123" s="75"/>
      <c r="F123" s="220"/>
      <c r="G123" s="220"/>
      <c r="H123" s="221"/>
      <c r="I123" s="220"/>
      <c r="K123" s="222"/>
      <c r="L123" s="223"/>
    </row>
    <row r="124" spans="2:12" s="216" customFormat="1" ht="12.75" hidden="1">
      <c r="B124" s="217"/>
      <c r="C124" s="218"/>
      <c r="D124" s="219"/>
      <c r="E124" s="75"/>
      <c r="F124" s="220"/>
      <c r="G124" s="220"/>
      <c r="H124" s="221"/>
      <c r="I124" s="220"/>
      <c r="K124" s="222"/>
      <c r="L124" s="223"/>
    </row>
    <row r="125" spans="1:12" ht="12.75">
      <c r="A125" s="1"/>
      <c r="B125" s="26" t="s">
        <v>133</v>
      </c>
      <c r="C125" s="74"/>
      <c r="D125" s="225" t="s">
        <v>134</v>
      </c>
      <c r="E125" s="29"/>
      <c r="F125" s="27">
        <f>E126</f>
        <v>10000</v>
      </c>
      <c r="G125" s="27"/>
      <c r="H125" s="153"/>
      <c r="I125" s="76">
        <f>H126+H127</f>
        <v>13115.76</v>
      </c>
      <c r="J125" s="30"/>
      <c r="L125" s="76">
        <f>I125/F125*100</f>
        <v>131.1576</v>
      </c>
    </row>
    <row r="126" spans="1:12" ht="12.75">
      <c r="A126" s="1"/>
      <c r="C126" s="74" t="s">
        <v>135</v>
      </c>
      <c r="D126" s="1" t="s">
        <v>136</v>
      </c>
      <c r="E126" s="29">
        <v>10000</v>
      </c>
      <c r="G126" s="27"/>
      <c r="H126" s="153">
        <v>13103.16</v>
      </c>
      <c r="J126" s="30"/>
      <c r="L126" s="76"/>
    </row>
    <row r="127" spans="1:12" ht="14.25" customHeight="1">
      <c r="A127" s="1"/>
      <c r="C127" s="74" t="s">
        <v>137</v>
      </c>
      <c r="D127" s="226" t="s">
        <v>138</v>
      </c>
      <c r="E127" s="29">
        <v>0</v>
      </c>
      <c r="G127" s="30"/>
      <c r="H127" s="153">
        <v>12.6</v>
      </c>
      <c r="L127" s="76"/>
    </row>
    <row r="128" spans="1:12" ht="12.75" customHeight="1">
      <c r="A128" s="1"/>
      <c r="B128" s="26" t="s">
        <v>139</v>
      </c>
      <c r="C128" s="74"/>
      <c r="D128" s="154" t="s">
        <v>140</v>
      </c>
      <c r="E128" s="29"/>
      <c r="F128" s="27">
        <f>E129+E130</f>
        <v>878210</v>
      </c>
      <c r="G128" s="30"/>
      <c r="I128" s="76">
        <f>H129+H130</f>
        <v>862836.92</v>
      </c>
      <c r="J128" s="30"/>
      <c r="L128" s="76">
        <f>I128/F128*100</f>
        <v>98.24949841154165</v>
      </c>
    </row>
    <row r="129" spans="1:12" ht="13.5" customHeight="1">
      <c r="A129" s="1"/>
      <c r="C129" s="74" t="s">
        <v>141</v>
      </c>
      <c r="D129" s="137" t="s">
        <v>142</v>
      </c>
      <c r="E129" s="29">
        <v>878210</v>
      </c>
      <c r="G129" s="30"/>
      <c r="H129" s="153">
        <v>857647</v>
      </c>
      <c r="J129" s="30"/>
      <c r="L129" s="76">
        <f>H129/E129*100</f>
        <v>97.65853269719088</v>
      </c>
    </row>
    <row r="130" spans="2:12" s="85" customFormat="1" ht="14.25" customHeight="1">
      <c r="B130" s="86"/>
      <c r="C130" s="87" t="s">
        <v>143</v>
      </c>
      <c r="D130" s="227" t="s">
        <v>144</v>
      </c>
      <c r="E130" s="88">
        <v>0</v>
      </c>
      <c r="F130" s="89"/>
      <c r="G130" s="90"/>
      <c r="H130" s="228">
        <v>5189.92</v>
      </c>
      <c r="I130" s="89"/>
      <c r="J130" s="90"/>
      <c r="K130" s="93"/>
      <c r="L130" s="92"/>
    </row>
    <row r="131" spans="1:12" ht="0.75" customHeight="1">
      <c r="A131" s="1"/>
      <c r="C131" s="74"/>
      <c r="D131" s="137"/>
      <c r="E131" s="29"/>
      <c r="G131" s="30"/>
      <c r="H131" s="29"/>
      <c r="J131" s="30"/>
      <c r="K131" s="229" t="s">
        <v>145</v>
      </c>
      <c r="L131" s="76" t="e">
        <f>H131/E131*100</f>
        <v>#DIV/0!</v>
      </c>
    </row>
    <row r="132" spans="1:12" ht="12.75" customHeight="1" hidden="1">
      <c r="A132" s="1"/>
      <c r="C132" s="74"/>
      <c r="D132" s="137"/>
      <c r="E132" s="29"/>
      <c r="G132" s="30"/>
      <c r="H132" s="230"/>
      <c r="J132" s="30"/>
      <c r="K132" s="229"/>
      <c r="L132" s="76"/>
    </row>
    <row r="133" spans="1:12" ht="12.75" customHeight="1" hidden="1">
      <c r="A133" s="1"/>
      <c r="C133" s="74"/>
      <c r="D133" s="137"/>
      <c r="E133" s="29"/>
      <c r="G133" s="30"/>
      <c r="H133" s="29"/>
      <c r="J133" s="30"/>
      <c r="L133" s="76" t="e">
        <f>H133/E133*100</f>
        <v>#DIV/0!</v>
      </c>
    </row>
    <row r="134" spans="1:12" ht="12.75" customHeight="1" hidden="1">
      <c r="A134" s="1"/>
      <c r="C134" s="74"/>
      <c r="D134" s="137"/>
      <c r="E134" s="29"/>
      <c r="G134" s="30"/>
      <c r="H134" s="29"/>
      <c r="J134" s="30"/>
      <c r="L134" s="76" t="e">
        <f>H134/E134*100</f>
        <v>#DIV/0!</v>
      </c>
    </row>
    <row r="135" spans="1:12" ht="12.75" customHeight="1" hidden="1">
      <c r="A135" s="1"/>
      <c r="B135" s="21"/>
      <c r="C135" s="105"/>
      <c r="D135" s="106"/>
      <c r="E135" s="24"/>
      <c r="F135" s="22"/>
      <c r="G135" s="25"/>
      <c r="H135" s="24"/>
      <c r="I135" s="133"/>
      <c r="J135" s="25"/>
      <c r="K135" s="107"/>
      <c r="L135" s="133" t="e">
        <f>I135/F135*100</f>
        <v>#DIV/0!</v>
      </c>
    </row>
    <row r="136" spans="1:12" ht="12.75" customHeight="1" hidden="1">
      <c r="A136" s="1"/>
      <c r="C136" s="74"/>
      <c r="E136" s="29"/>
      <c r="G136" s="30"/>
      <c r="H136" s="29"/>
      <c r="J136" s="30"/>
      <c r="L136" s="76"/>
    </row>
    <row r="137" spans="1:12" ht="12.75" customHeight="1" hidden="1">
      <c r="A137" s="1"/>
      <c r="B137" s="31"/>
      <c r="C137" s="79"/>
      <c r="D137" s="33"/>
      <c r="E137" s="34"/>
      <c r="F137" s="32"/>
      <c r="G137" s="35"/>
      <c r="H137" s="80"/>
      <c r="I137" s="32"/>
      <c r="J137" s="35"/>
      <c r="K137" s="82"/>
      <c r="L137" s="81"/>
    </row>
    <row r="138" spans="1:12" ht="12.75" customHeight="1" hidden="1">
      <c r="A138" s="1"/>
      <c r="C138" s="74"/>
      <c r="D138" s="83"/>
      <c r="E138" s="29"/>
      <c r="G138" s="30"/>
      <c r="H138" s="29"/>
      <c r="J138" s="30"/>
      <c r="L138" s="76" t="e">
        <f>I138/F138*100</f>
        <v>#DIV/0!</v>
      </c>
    </row>
    <row r="139" spans="1:12" ht="12.75" customHeight="1" hidden="1">
      <c r="A139" s="1"/>
      <c r="C139" s="74"/>
      <c r="E139" s="29"/>
      <c r="G139" s="30"/>
      <c r="H139" s="78"/>
      <c r="J139" s="30"/>
      <c r="L139" s="76" t="e">
        <f>H139/E139*100</f>
        <v>#DIV/0!</v>
      </c>
    </row>
    <row r="140" spans="1:12" ht="12.75" customHeight="1" hidden="1">
      <c r="A140" s="1"/>
      <c r="C140" s="74"/>
      <c r="E140" s="29"/>
      <c r="G140" s="30"/>
      <c r="H140" s="29"/>
      <c r="J140" s="30"/>
      <c r="L140" s="76" t="e">
        <f>H140/E140*100</f>
        <v>#DIV/0!</v>
      </c>
    </row>
    <row r="141" spans="1:12" ht="12.75" customHeight="1" hidden="1">
      <c r="A141" s="1"/>
      <c r="C141" s="74"/>
      <c r="E141" s="29"/>
      <c r="G141" s="30"/>
      <c r="H141" s="29"/>
      <c r="J141" s="30"/>
      <c r="L141" s="76"/>
    </row>
    <row r="142" spans="2:12" s="23" customFormat="1" ht="15.75" customHeight="1">
      <c r="B142" s="10"/>
      <c r="C142" s="64"/>
      <c r="D142" s="12" t="s">
        <v>146</v>
      </c>
      <c r="E142" s="11"/>
      <c r="F142" s="65"/>
      <c r="G142" s="11"/>
      <c r="H142" s="11"/>
      <c r="I142" s="65"/>
      <c r="J142" s="11"/>
      <c r="K142" s="66"/>
      <c r="L142" s="231"/>
    </row>
    <row r="143" spans="2:12" s="33" customFormat="1" ht="12.75">
      <c r="B143" s="15"/>
      <c r="C143" s="68"/>
      <c r="D143" s="17" t="s">
        <v>147</v>
      </c>
      <c r="E143" s="16"/>
      <c r="F143" s="69"/>
      <c r="G143" s="17">
        <f>F145+F147+F149+F151</f>
        <v>5123064</v>
      </c>
      <c r="H143" s="17"/>
      <c r="I143" s="121"/>
      <c r="J143" s="141">
        <f>I145+I147+I149+I151+I155</f>
        <v>5122055.93</v>
      </c>
      <c r="K143" s="73"/>
      <c r="L143" s="71">
        <f>J143/G143*100</f>
        <v>99.98032290832205</v>
      </c>
    </row>
    <row r="144" spans="1:12" ht="12.75">
      <c r="A144" s="1"/>
      <c r="C144" s="74"/>
      <c r="E144" s="29"/>
      <c r="G144" s="30"/>
      <c r="H144" s="29"/>
      <c r="J144" s="30"/>
      <c r="L144" s="76"/>
    </row>
    <row r="145" spans="1:12" ht="12.75">
      <c r="A145" s="1"/>
      <c r="B145" s="26" t="s">
        <v>148</v>
      </c>
      <c r="C145" s="74"/>
      <c r="D145" s="232" t="s">
        <v>149</v>
      </c>
      <c r="E145" s="29"/>
      <c r="F145" s="27">
        <f>E146</f>
        <v>3288897</v>
      </c>
      <c r="G145" s="30"/>
      <c r="H145" s="29"/>
      <c r="I145" s="76">
        <f>H146</f>
        <v>3288897</v>
      </c>
      <c r="J145" s="30"/>
      <c r="L145" s="76">
        <f>I145/F145*100</f>
        <v>100</v>
      </c>
    </row>
    <row r="146" spans="1:12" ht="12.75">
      <c r="A146" s="1"/>
      <c r="C146" s="74" t="s">
        <v>150</v>
      </c>
      <c r="D146" s="1" t="s">
        <v>151</v>
      </c>
      <c r="E146" s="29">
        <v>3288897</v>
      </c>
      <c r="G146" s="30"/>
      <c r="H146" s="78">
        <v>3288897</v>
      </c>
      <c r="I146" s="76"/>
      <c r="J146" s="30"/>
      <c r="L146" s="76"/>
    </row>
    <row r="147" spans="1:12" ht="15.75" customHeight="1">
      <c r="A147" s="1"/>
      <c r="B147" s="26" t="s">
        <v>152</v>
      </c>
      <c r="C147" s="74"/>
      <c r="E147" s="29"/>
      <c r="F147" s="27">
        <f>E148</f>
        <v>22591</v>
      </c>
      <c r="G147" s="30"/>
      <c r="H147" s="153"/>
      <c r="I147" s="76">
        <f>H148</f>
        <v>22591</v>
      </c>
      <c r="J147" s="30"/>
      <c r="L147" s="76"/>
    </row>
    <row r="148" spans="1:12" ht="13.5" customHeight="1">
      <c r="A148" s="1"/>
      <c r="C148" s="74" t="s">
        <v>153</v>
      </c>
      <c r="D148" s="137" t="s">
        <v>154</v>
      </c>
      <c r="E148" s="29">
        <v>22591</v>
      </c>
      <c r="G148" s="30"/>
      <c r="H148" s="153">
        <v>22591</v>
      </c>
      <c r="I148" s="76"/>
      <c r="J148" s="30"/>
      <c r="L148" s="76"/>
    </row>
    <row r="149" spans="1:12" ht="13.5" customHeight="1">
      <c r="A149" s="1"/>
      <c r="B149" s="26" t="s">
        <v>155</v>
      </c>
      <c r="C149" s="74"/>
      <c r="D149" s="213" t="s">
        <v>156</v>
      </c>
      <c r="E149" s="29"/>
      <c r="F149" s="27">
        <f>E150</f>
        <v>5929</v>
      </c>
      <c r="G149" s="30"/>
      <c r="H149" s="153"/>
      <c r="I149" s="76">
        <f>H150</f>
        <v>5929</v>
      </c>
      <c r="L149" s="76">
        <f>I149/F149*100</f>
        <v>100</v>
      </c>
    </row>
    <row r="150" spans="1:12" ht="13.5" customHeight="1">
      <c r="A150" s="1"/>
      <c r="C150" s="74" t="s">
        <v>157</v>
      </c>
      <c r="D150" s="233" t="s">
        <v>158</v>
      </c>
      <c r="E150" s="29">
        <v>5929</v>
      </c>
      <c r="G150" s="30"/>
      <c r="H150" s="153">
        <v>5929</v>
      </c>
      <c r="I150" s="76"/>
      <c r="L150" s="76"/>
    </row>
    <row r="151" spans="2:12" s="216" customFormat="1" ht="12.75">
      <c r="B151" s="217" t="s">
        <v>159</v>
      </c>
      <c r="C151" s="218"/>
      <c r="D151" s="234" t="s">
        <v>160</v>
      </c>
      <c r="E151" s="75"/>
      <c r="F151" s="220">
        <f>E152</f>
        <v>1805647</v>
      </c>
      <c r="G151" s="235"/>
      <c r="H151" s="221"/>
      <c r="I151" s="223">
        <f>H152</f>
        <v>1805647</v>
      </c>
      <c r="K151" s="222"/>
      <c r="L151" s="223">
        <f>I151/F151*100</f>
        <v>100</v>
      </c>
    </row>
    <row r="152" spans="2:12" s="216" customFormat="1" ht="12.75">
      <c r="B152" s="217"/>
      <c r="C152" s="218" t="s">
        <v>161</v>
      </c>
      <c r="D152" s="216" t="s">
        <v>162</v>
      </c>
      <c r="E152" s="75">
        <v>1805647</v>
      </c>
      <c r="F152" s="220"/>
      <c r="G152" s="235"/>
      <c r="H152" s="221">
        <v>1805647</v>
      </c>
      <c r="I152" s="220"/>
      <c r="K152" s="222"/>
      <c r="L152" s="223"/>
    </row>
    <row r="153" spans="2:12" s="216" customFormat="1" ht="12.75">
      <c r="B153" s="217"/>
      <c r="C153" s="218"/>
      <c r="E153" s="75"/>
      <c r="F153" s="220"/>
      <c r="G153" s="235"/>
      <c r="I153" s="220"/>
      <c r="K153" s="222"/>
      <c r="L153" s="223"/>
    </row>
    <row r="154" spans="1:12" ht="0.75" customHeight="1">
      <c r="A154" s="1"/>
      <c r="C154" s="74"/>
      <c r="D154" s="28"/>
      <c r="E154" s="29"/>
      <c r="G154" s="30"/>
      <c r="H154" s="29"/>
      <c r="I154" s="76">
        <f>H155+H157+H158+H159</f>
        <v>-992.33</v>
      </c>
      <c r="J154" s="30"/>
      <c r="L154" s="76"/>
    </row>
    <row r="155" spans="1:12" ht="14.25" customHeight="1">
      <c r="A155" s="1"/>
      <c r="B155" s="26" t="s">
        <v>163</v>
      </c>
      <c r="C155" s="74"/>
      <c r="D155" s="236" t="s">
        <v>164</v>
      </c>
      <c r="E155" s="29"/>
      <c r="G155" s="30"/>
      <c r="H155" s="78"/>
      <c r="I155" s="76">
        <f>H156+H157+H158+H159</f>
        <v>-1008.07</v>
      </c>
      <c r="J155" s="30"/>
      <c r="L155" s="76"/>
    </row>
    <row r="156" spans="1:12" ht="14.25" customHeight="1">
      <c r="A156" s="1"/>
      <c r="C156" s="74" t="s">
        <v>165</v>
      </c>
      <c r="D156" s="77" t="s">
        <v>166</v>
      </c>
      <c r="E156" s="29">
        <v>0</v>
      </c>
      <c r="G156" s="30"/>
      <c r="H156" s="78">
        <v>-15.74</v>
      </c>
      <c r="I156" s="76"/>
      <c r="J156" s="30"/>
      <c r="L156" s="76"/>
    </row>
    <row r="157" spans="1:12" ht="15" customHeight="1">
      <c r="A157" s="1"/>
      <c r="C157" s="74" t="s">
        <v>167</v>
      </c>
      <c r="D157" s="137" t="s">
        <v>168</v>
      </c>
      <c r="E157" s="29">
        <v>0</v>
      </c>
      <c r="G157" s="30"/>
      <c r="H157" s="78">
        <v>-268.5</v>
      </c>
      <c r="J157" s="30"/>
      <c r="L157" s="76"/>
    </row>
    <row r="158" spans="1:12" ht="15" customHeight="1">
      <c r="A158" s="1"/>
      <c r="C158" s="74" t="s">
        <v>169</v>
      </c>
      <c r="D158" s="137" t="s">
        <v>170</v>
      </c>
      <c r="E158" s="29">
        <v>0</v>
      </c>
      <c r="G158" s="30"/>
      <c r="H158" s="78">
        <v>-679.46</v>
      </c>
      <c r="J158" s="30"/>
      <c r="L158" s="76"/>
    </row>
    <row r="159" spans="1:12" ht="15.75" customHeight="1">
      <c r="A159" s="1"/>
      <c r="B159" s="86"/>
      <c r="C159" s="87" t="s">
        <v>171</v>
      </c>
      <c r="D159" s="227" t="s">
        <v>172</v>
      </c>
      <c r="E159" s="88">
        <v>0</v>
      </c>
      <c r="F159" s="89"/>
      <c r="G159" s="90"/>
      <c r="H159" s="91">
        <v>-44.37</v>
      </c>
      <c r="I159" s="89"/>
      <c r="J159" s="90"/>
      <c r="K159" s="93"/>
      <c r="L159" s="92"/>
    </row>
    <row r="160" spans="2:12" ht="12.75" customHeight="1">
      <c r="B160" s="237"/>
      <c r="C160" s="238"/>
      <c r="D160" s="239" t="s">
        <v>173</v>
      </c>
      <c r="E160" s="240"/>
      <c r="F160" s="241"/>
      <c r="G160" s="242"/>
      <c r="H160" s="240"/>
      <c r="I160" s="241"/>
      <c r="J160" s="243"/>
      <c r="K160" s="244"/>
      <c r="L160" s="245"/>
    </row>
    <row r="161" spans="2:12" ht="12.75" customHeight="1">
      <c r="B161" s="15"/>
      <c r="C161" s="68"/>
      <c r="D161" s="17" t="s">
        <v>174</v>
      </c>
      <c r="E161" s="18"/>
      <c r="F161" s="69"/>
      <c r="G161" s="246">
        <f>F162+F170+F172+F174</f>
        <v>43243</v>
      </c>
      <c r="H161" s="199"/>
      <c r="I161" s="124"/>
      <c r="J161" s="141">
        <f>I162+I170</f>
        <v>44051.75</v>
      </c>
      <c r="K161" s="73"/>
      <c r="L161" s="71">
        <f>J161/G161*100</f>
        <v>101.87024489512753</v>
      </c>
    </row>
    <row r="162" spans="2:12" ht="12" customHeight="1">
      <c r="B162" s="217" t="s">
        <v>175</v>
      </c>
      <c r="C162" s="247"/>
      <c r="D162" s="248" t="s">
        <v>176</v>
      </c>
      <c r="E162" s="75"/>
      <c r="F162" s="220">
        <f>E163+E164</f>
        <v>30237</v>
      </c>
      <c r="G162" s="235"/>
      <c r="H162" s="249"/>
      <c r="I162" s="223">
        <f>H163+H164</f>
        <v>30237</v>
      </c>
      <c r="J162" s="250"/>
      <c r="K162" s="222"/>
      <c r="L162" s="251">
        <f>I162/F162*100</f>
        <v>100</v>
      </c>
    </row>
    <row r="163" spans="2:12" ht="12.75" customHeight="1">
      <c r="B163" s="217"/>
      <c r="C163" s="218" t="s">
        <v>177</v>
      </c>
      <c r="D163" s="252" t="s">
        <v>178</v>
      </c>
      <c r="E163" s="75">
        <v>2850</v>
      </c>
      <c r="F163" s="220"/>
      <c r="G163" s="235"/>
      <c r="H163" s="249">
        <v>2850</v>
      </c>
      <c r="I163" s="223"/>
      <c r="J163" s="250"/>
      <c r="K163" s="222"/>
      <c r="L163" s="251"/>
    </row>
    <row r="164" spans="2:12" ht="12.75" customHeight="1">
      <c r="B164" s="217"/>
      <c r="C164" s="253" t="s">
        <v>179</v>
      </c>
      <c r="D164" s="252" t="s">
        <v>180</v>
      </c>
      <c r="E164" s="220">
        <v>27387</v>
      </c>
      <c r="F164" s="235"/>
      <c r="G164" s="235"/>
      <c r="H164" s="221">
        <v>27387</v>
      </c>
      <c r="I164" s="223"/>
      <c r="J164" s="250"/>
      <c r="K164" s="222"/>
      <c r="L164" s="251"/>
    </row>
    <row r="165" spans="3:12" ht="12.75" customHeight="1" hidden="1">
      <c r="C165" s="142"/>
      <c r="D165" s="254"/>
      <c r="E165" s="27"/>
      <c r="F165" s="30"/>
      <c r="G165" s="30"/>
      <c r="H165" s="153"/>
      <c r="I165" s="76"/>
      <c r="J165" s="153"/>
      <c r="L165" s="76"/>
    </row>
    <row r="166" spans="3:12" ht="12.75" customHeight="1" hidden="1">
      <c r="C166" s="74"/>
      <c r="D166" s="137"/>
      <c r="E166" s="27"/>
      <c r="F166" s="30"/>
      <c r="G166" s="30"/>
      <c r="H166" s="153"/>
      <c r="I166" s="76"/>
      <c r="J166" s="203"/>
      <c r="L166" s="76"/>
    </row>
    <row r="167" spans="3:12" ht="12.75" customHeight="1" hidden="1">
      <c r="C167" s="74"/>
      <c r="E167" s="27"/>
      <c r="F167" s="30"/>
      <c r="G167" s="30"/>
      <c r="J167" s="30"/>
      <c r="K167" s="229"/>
      <c r="L167" s="76"/>
    </row>
    <row r="168" spans="3:12" ht="12.75" customHeight="1" hidden="1">
      <c r="C168" s="74"/>
      <c r="E168" s="27"/>
      <c r="F168" s="30"/>
      <c r="G168" s="30"/>
      <c r="J168" s="30"/>
      <c r="K168" s="229"/>
      <c r="L168" s="76"/>
    </row>
    <row r="169" spans="3:12" ht="12.75" customHeight="1" hidden="1">
      <c r="C169" s="74"/>
      <c r="E169" s="27"/>
      <c r="F169" s="30"/>
      <c r="G169" s="30"/>
      <c r="J169" s="30"/>
      <c r="K169" s="229"/>
      <c r="L169" s="76"/>
    </row>
    <row r="170" spans="2:12" ht="12.75">
      <c r="B170" s="26" t="s">
        <v>181</v>
      </c>
      <c r="C170" s="74"/>
      <c r="D170" s="28" t="s">
        <v>182</v>
      </c>
      <c r="E170" s="27"/>
      <c r="F170" s="30">
        <f>E171</f>
        <v>10000</v>
      </c>
      <c r="G170" s="30"/>
      <c r="I170" s="76">
        <f>H171</f>
        <v>13814.75</v>
      </c>
      <c r="J170" s="30"/>
      <c r="K170" s="229"/>
      <c r="L170" s="76">
        <f>I170/F170*100</f>
        <v>138.1475</v>
      </c>
    </row>
    <row r="171" spans="1:13" ht="14.25" customHeight="1">
      <c r="A171" s="1"/>
      <c r="B171" s="2"/>
      <c r="C171" s="42" t="s">
        <v>183</v>
      </c>
      <c r="D171" s="77" t="s">
        <v>184</v>
      </c>
      <c r="E171" s="27">
        <v>10000</v>
      </c>
      <c r="F171" s="1"/>
      <c r="G171" s="27"/>
      <c r="H171" s="153">
        <v>13814.75</v>
      </c>
      <c r="I171" s="76"/>
      <c r="K171" s="255"/>
      <c r="L171" s="256"/>
      <c r="M171" s="153"/>
    </row>
    <row r="172" spans="2:13" ht="13.5" customHeight="1">
      <c r="B172" s="26" t="s">
        <v>185</v>
      </c>
      <c r="C172" s="74"/>
      <c r="D172" s="257" t="s">
        <v>186</v>
      </c>
      <c r="E172" s="29"/>
      <c r="F172" s="36" t="str">
        <f>E173</f>
        <v>2856</v>
      </c>
      <c r="G172" s="30"/>
      <c r="I172" s="76">
        <f>H173</f>
        <v>2856</v>
      </c>
      <c r="J172" s="30"/>
      <c r="K172" s="255"/>
      <c r="L172" s="256"/>
      <c r="M172" s="153"/>
    </row>
    <row r="173" spans="2:13" ht="12" customHeight="1">
      <c r="B173" s="26" t="s">
        <v>187</v>
      </c>
      <c r="C173" s="74" t="s">
        <v>188</v>
      </c>
      <c r="D173" s="258" t="s">
        <v>189</v>
      </c>
      <c r="E173" s="259" t="s">
        <v>190</v>
      </c>
      <c r="G173" s="30"/>
      <c r="H173" s="153">
        <v>2856</v>
      </c>
      <c r="I173" s="76"/>
      <c r="J173" s="30"/>
      <c r="K173" s="255"/>
      <c r="L173" s="256"/>
      <c r="M173" s="153"/>
    </row>
    <row r="174" spans="1:12" s="216" customFormat="1" ht="12" customHeight="1">
      <c r="A174" s="75"/>
      <c r="B174" s="217" t="s">
        <v>191</v>
      </c>
      <c r="C174" s="218"/>
      <c r="D174" s="248" t="s">
        <v>192</v>
      </c>
      <c r="E174" s="75"/>
      <c r="F174" s="220">
        <f>E175</f>
        <v>150</v>
      </c>
      <c r="G174" s="235">
        <f>E175</f>
        <v>150</v>
      </c>
      <c r="I174" s="223">
        <f>H175</f>
        <v>150</v>
      </c>
      <c r="K174" s="260"/>
      <c r="L174" s="223">
        <f>I174/H175*100</f>
        <v>100</v>
      </c>
    </row>
    <row r="175" spans="1:12" s="268" customFormat="1" ht="15.75" customHeight="1">
      <c r="A175" s="261"/>
      <c r="B175" s="262"/>
      <c r="C175" s="263" t="s">
        <v>193</v>
      </c>
      <c r="D175" s="264" t="s">
        <v>194</v>
      </c>
      <c r="E175" s="261">
        <v>150</v>
      </c>
      <c r="F175" s="265"/>
      <c r="G175" s="266"/>
      <c r="H175" s="267">
        <v>150</v>
      </c>
      <c r="I175" s="265"/>
      <c r="K175" s="269"/>
      <c r="L175" s="270"/>
    </row>
    <row r="176" spans="1:12" s="216" customFormat="1" ht="0.75" customHeight="1">
      <c r="A176" s="75"/>
      <c r="B176" s="217"/>
      <c r="C176" s="218"/>
      <c r="D176" s="271"/>
      <c r="E176" s="75"/>
      <c r="F176" s="220"/>
      <c r="G176" s="235"/>
      <c r="I176" s="220"/>
      <c r="K176" s="260"/>
      <c r="L176" s="223"/>
    </row>
    <row r="177" spans="1:12" s="216" customFormat="1" ht="12.75" customHeight="1" hidden="1">
      <c r="A177" s="75"/>
      <c r="B177" s="217"/>
      <c r="C177" s="218"/>
      <c r="D177" s="271"/>
      <c r="E177" s="75"/>
      <c r="F177" s="220"/>
      <c r="G177" s="235"/>
      <c r="I177" s="220"/>
      <c r="K177" s="260"/>
      <c r="L177" s="223"/>
    </row>
    <row r="178" spans="1:12" s="23" customFormat="1" ht="0.75" customHeight="1">
      <c r="A178" s="13"/>
      <c r="B178" s="10"/>
      <c r="C178" s="272"/>
      <c r="D178" s="12" t="s">
        <v>195</v>
      </c>
      <c r="E178" s="13"/>
      <c r="F178" s="65"/>
      <c r="G178" s="14"/>
      <c r="H178" s="11"/>
      <c r="I178" s="65"/>
      <c r="J178" s="11"/>
      <c r="K178" s="273"/>
      <c r="L178" s="231"/>
    </row>
    <row r="179" spans="1:12" s="33" customFormat="1" ht="12.75" customHeight="1" hidden="1">
      <c r="A179" s="18"/>
      <c r="B179" s="15"/>
      <c r="C179" s="156"/>
      <c r="D179" s="17" t="s">
        <v>196</v>
      </c>
      <c r="E179" s="18"/>
      <c r="F179" s="69"/>
      <c r="G179" s="20">
        <f>F180</f>
        <v>0</v>
      </c>
      <c r="H179" s="16"/>
      <c r="I179" s="69"/>
      <c r="J179" s="141">
        <f>I180</f>
        <v>0</v>
      </c>
      <c r="K179" s="274"/>
      <c r="L179" s="124" t="e">
        <f>J179/G179*100</f>
        <v>#DIV/0!</v>
      </c>
    </row>
    <row r="180" spans="3:12" ht="12.75" customHeight="1" hidden="1">
      <c r="C180" s="74"/>
      <c r="D180" s="28"/>
      <c r="E180" s="29"/>
      <c r="F180" s="27">
        <f>E181</f>
        <v>0</v>
      </c>
      <c r="G180" s="30"/>
      <c r="I180" s="133">
        <f>H181</f>
        <v>0</v>
      </c>
      <c r="K180" s="229"/>
      <c r="L180" s="76" t="e">
        <f>I180/F180*100</f>
        <v>#DIV/0!</v>
      </c>
    </row>
    <row r="181" spans="1:12" ht="12.75" customHeight="1" hidden="1">
      <c r="A181" s="1"/>
      <c r="C181" s="74"/>
      <c r="E181" s="29"/>
      <c r="G181" s="30"/>
      <c r="H181" s="153"/>
      <c r="K181" s="229"/>
      <c r="L181" s="76"/>
    </row>
    <row r="182" spans="2:12" s="33" customFormat="1" ht="12.75" customHeight="1" hidden="1">
      <c r="B182" s="31"/>
      <c r="C182" s="79"/>
      <c r="E182" s="34"/>
      <c r="F182" s="32"/>
      <c r="G182" s="35"/>
      <c r="I182" s="32"/>
      <c r="K182" s="48"/>
      <c r="L182" s="81"/>
    </row>
    <row r="183" spans="1:12" ht="12.75">
      <c r="A183" s="1"/>
      <c r="B183" s="49" t="s">
        <v>197</v>
      </c>
      <c r="C183" s="50"/>
      <c r="D183" s="51" t="s">
        <v>198</v>
      </c>
      <c r="E183" s="52" t="s">
        <v>199</v>
      </c>
      <c r="F183" s="53">
        <v>2004</v>
      </c>
      <c r="G183" s="54"/>
      <c r="H183" s="51"/>
      <c r="I183" s="53"/>
      <c r="J183" s="54"/>
      <c r="K183" s="56" t="s">
        <v>200</v>
      </c>
      <c r="L183" s="275"/>
    </row>
    <row r="184" spans="2:12" s="33" customFormat="1" ht="12.75">
      <c r="B184" s="5" t="s">
        <v>201</v>
      </c>
      <c r="C184" s="58" t="s">
        <v>202</v>
      </c>
      <c r="D184" s="6"/>
      <c r="E184" s="7" t="s">
        <v>203</v>
      </c>
      <c r="F184" s="59"/>
      <c r="G184" s="9"/>
      <c r="H184" s="60"/>
      <c r="I184" s="61"/>
      <c r="J184" s="9"/>
      <c r="K184" s="62"/>
      <c r="L184" s="276"/>
    </row>
    <row r="185" spans="1:12" ht="12.75">
      <c r="A185" s="1"/>
      <c r="B185" s="94"/>
      <c r="C185" s="95"/>
      <c r="D185" s="96" t="s">
        <v>204</v>
      </c>
      <c r="E185" s="97"/>
      <c r="F185" s="98"/>
      <c r="G185" s="99"/>
      <c r="H185" s="97"/>
      <c r="I185" s="98"/>
      <c r="J185" s="99"/>
      <c r="K185" s="100"/>
      <c r="L185" s="118"/>
    </row>
    <row r="186" spans="1:12" ht="12.75" customHeight="1">
      <c r="A186" s="1"/>
      <c r="B186" s="15"/>
      <c r="C186" s="68"/>
      <c r="D186" s="17" t="s">
        <v>205</v>
      </c>
      <c r="E186" s="18"/>
      <c r="F186" s="69"/>
      <c r="G186" s="277">
        <f>F187+F194+F198+F203+F209+F215+F219</f>
        <v>708855</v>
      </c>
      <c r="H186" s="70"/>
      <c r="I186" s="121"/>
      <c r="J186" s="72">
        <f>I187+I194+I198+I203+I209+I215+I218+I219</f>
        <v>701068.0399999999</v>
      </c>
      <c r="K186" s="73"/>
      <c r="L186" s="71">
        <f>J186/G186*100</f>
        <v>98.90147350304362</v>
      </c>
    </row>
    <row r="187" spans="1:12" ht="12.75" customHeight="1">
      <c r="A187" s="1"/>
      <c r="B187" s="21" t="s">
        <v>206</v>
      </c>
      <c r="C187" s="105"/>
      <c r="D187" s="106" t="s">
        <v>207</v>
      </c>
      <c r="E187" s="24"/>
      <c r="F187" s="22">
        <f>E189+E193</f>
        <v>506005</v>
      </c>
      <c r="G187" s="25"/>
      <c r="H187" s="24"/>
      <c r="I187" s="133">
        <f>H189+H193</f>
        <v>501969.85</v>
      </c>
      <c r="J187" s="25"/>
      <c r="K187" s="107"/>
      <c r="L187" s="76">
        <v>99.19</v>
      </c>
    </row>
    <row r="188" spans="1:12" ht="12.75" customHeight="1" hidden="1">
      <c r="A188" s="1"/>
      <c r="C188" s="74"/>
      <c r="D188" s="77"/>
      <c r="E188" s="29"/>
      <c r="F188" s="27">
        <f>E189</f>
        <v>499550</v>
      </c>
      <c r="G188" s="30"/>
      <c r="H188" s="78"/>
      <c r="I188" s="76">
        <f>H189</f>
        <v>495514.85</v>
      </c>
      <c r="J188" s="30"/>
      <c r="L188" s="76">
        <f>I188/F188*100</f>
        <v>99.19224301871684</v>
      </c>
    </row>
    <row r="189" spans="1:12" ht="13.5" customHeight="1">
      <c r="A189" s="1"/>
      <c r="C189" s="74" t="s">
        <v>208</v>
      </c>
      <c r="D189" s="77" t="s">
        <v>209</v>
      </c>
      <c r="E189" s="29">
        <v>499550</v>
      </c>
      <c r="G189" s="30"/>
      <c r="H189" s="78">
        <v>495514.85</v>
      </c>
      <c r="I189" s="76"/>
      <c r="J189" s="30"/>
      <c r="L189" s="76"/>
    </row>
    <row r="190" spans="1:12" ht="13.5" customHeight="1">
      <c r="A190" s="1"/>
      <c r="C190" s="74"/>
      <c r="D190" s="77" t="s">
        <v>210</v>
      </c>
      <c r="E190" s="29"/>
      <c r="G190" s="30"/>
      <c r="H190" s="78"/>
      <c r="I190" s="76"/>
      <c r="J190" s="30"/>
      <c r="L190" s="76"/>
    </row>
    <row r="191" spans="1:2" ht="12.75" customHeight="1" hidden="1">
      <c r="A191" s="1"/>
      <c r="B191" s="278"/>
    </row>
    <row r="192" spans="1:12" ht="12.75" customHeight="1" hidden="1">
      <c r="A192" s="1"/>
      <c r="B192" s="278"/>
      <c r="L192" s="76"/>
    </row>
    <row r="193" spans="1:12" ht="12.75" customHeight="1">
      <c r="A193" s="1"/>
      <c r="B193" s="278"/>
      <c r="C193" s="279">
        <v>6310</v>
      </c>
      <c r="D193" s="27" t="s">
        <v>211</v>
      </c>
      <c r="E193" s="1">
        <v>6455</v>
      </c>
      <c r="H193" s="27">
        <v>6455</v>
      </c>
      <c r="L193" s="76"/>
    </row>
    <row r="194" spans="1:12" ht="13.5" customHeight="1">
      <c r="A194" s="1"/>
      <c r="B194" s="26" t="s">
        <v>212</v>
      </c>
      <c r="C194" s="280"/>
      <c r="D194" s="134" t="s">
        <v>213</v>
      </c>
      <c r="E194" s="29"/>
      <c r="F194" s="27">
        <f>E195</f>
        <v>737</v>
      </c>
      <c r="G194" s="30"/>
      <c r="H194" s="29"/>
      <c r="I194" s="76">
        <f>H195</f>
        <v>736.31</v>
      </c>
      <c r="J194" s="30"/>
      <c r="L194" s="76">
        <f>I194/F194*100</f>
        <v>99.90637720488465</v>
      </c>
    </row>
    <row r="195" spans="1:12" ht="12.75">
      <c r="A195" s="1"/>
      <c r="C195" s="281">
        <v>2010</v>
      </c>
      <c r="D195" s="282" t="s">
        <v>214</v>
      </c>
      <c r="E195" s="29">
        <v>737</v>
      </c>
      <c r="G195" s="30"/>
      <c r="H195" s="78">
        <v>736.31</v>
      </c>
      <c r="J195" s="30"/>
      <c r="L195" s="76"/>
    </row>
    <row r="196" spans="1:12" ht="12.75">
      <c r="A196" s="1"/>
      <c r="C196" s="281"/>
      <c r="D196" s="282" t="s">
        <v>215</v>
      </c>
      <c r="E196" s="29"/>
      <c r="G196" s="30"/>
      <c r="H196" s="78"/>
      <c r="J196" s="30"/>
      <c r="L196" s="76"/>
    </row>
    <row r="197" spans="1:12" ht="12.75">
      <c r="A197" s="1"/>
      <c r="C197" s="281"/>
      <c r="D197" s="282"/>
      <c r="E197" s="29"/>
      <c r="G197" s="30"/>
      <c r="H197" s="78"/>
      <c r="J197" s="30"/>
      <c r="L197" s="76"/>
    </row>
    <row r="198" spans="1:12" ht="12.75">
      <c r="A198" s="1"/>
      <c r="B198" s="26" t="s">
        <v>216</v>
      </c>
      <c r="C198" s="280"/>
      <c r="D198" s="134" t="s">
        <v>217</v>
      </c>
      <c r="E198" s="29"/>
      <c r="F198" s="283">
        <f>E199+E201</f>
        <v>54995</v>
      </c>
      <c r="G198" s="30"/>
      <c r="H198" s="29"/>
      <c r="I198" s="76">
        <f>H199+H200</f>
        <v>51366.53</v>
      </c>
      <c r="J198" s="30"/>
      <c r="L198" s="76">
        <f>I198/F198*100</f>
        <v>93.40218201654696</v>
      </c>
    </row>
    <row r="199" spans="2:12" s="284" customFormat="1" ht="12.75" customHeight="1">
      <c r="B199" s="279"/>
      <c r="C199" s="285" t="s">
        <v>218</v>
      </c>
      <c r="D199" s="286" t="s">
        <v>219</v>
      </c>
      <c r="E199" s="287">
        <v>32723</v>
      </c>
      <c r="F199" s="283"/>
      <c r="G199" s="288"/>
      <c r="H199" s="287">
        <v>29094.53</v>
      </c>
      <c r="I199" s="289"/>
      <c r="J199" s="288"/>
      <c r="K199" s="41"/>
      <c r="L199" s="290"/>
    </row>
    <row r="200" spans="2:12" s="284" customFormat="1" ht="12.75" customHeight="1">
      <c r="B200" s="279"/>
      <c r="C200" s="285"/>
      <c r="D200" s="286" t="s">
        <v>220</v>
      </c>
      <c r="E200" s="287"/>
      <c r="F200" s="289"/>
      <c r="G200" s="288"/>
      <c r="H200" s="291">
        <v>22272</v>
      </c>
      <c r="I200" s="289"/>
      <c r="J200" s="288"/>
      <c r="K200" s="41"/>
      <c r="L200" s="290"/>
    </row>
    <row r="201" spans="1:12" ht="12" customHeight="1">
      <c r="A201" s="1"/>
      <c r="C201" s="74" t="s">
        <v>221</v>
      </c>
      <c r="D201" s="292" t="s">
        <v>222</v>
      </c>
      <c r="E201" s="29">
        <v>22272</v>
      </c>
      <c r="G201" s="30"/>
      <c r="H201" s="78"/>
      <c r="J201" s="30"/>
      <c r="L201" s="76"/>
    </row>
    <row r="202" spans="2:12" s="33" customFormat="1" ht="12.75" customHeight="1">
      <c r="B202" s="31"/>
      <c r="C202" s="79"/>
      <c r="E202" s="34"/>
      <c r="F202" s="32"/>
      <c r="G202" s="35"/>
      <c r="H202" s="293"/>
      <c r="I202" s="81"/>
      <c r="K202" s="82"/>
      <c r="L202" s="81"/>
    </row>
    <row r="203" spans="1:12" ht="12.75" customHeight="1">
      <c r="A203" s="1"/>
      <c r="B203" s="26" t="s">
        <v>223</v>
      </c>
      <c r="C203" s="74"/>
      <c r="D203" s="28" t="s">
        <v>224</v>
      </c>
      <c r="E203" s="29"/>
      <c r="F203" s="27">
        <f>E204</f>
        <v>2483</v>
      </c>
      <c r="G203" s="30"/>
      <c r="H203" s="153"/>
      <c r="I203" s="76">
        <f>H204</f>
        <v>2482.6</v>
      </c>
      <c r="J203" s="30"/>
      <c r="L203" s="76">
        <f>I203/F203*100</f>
        <v>99.98389045509464</v>
      </c>
    </row>
    <row r="204" spans="1:12" ht="12.75" customHeight="1">
      <c r="A204" s="1"/>
      <c r="C204" s="74" t="s">
        <v>225</v>
      </c>
      <c r="D204" s="294" t="s">
        <v>226</v>
      </c>
      <c r="E204" s="29">
        <v>2483</v>
      </c>
      <c r="G204" s="30"/>
      <c r="H204" s="153">
        <v>2482.6</v>
      </c>
      <c r="I204" s="76"/>
      <c r="J204" s="30"/>
      <c r="L204" s="76"/>
    </row>
    <row r="205" spans="1:12" ht="12.75" customHeight="1">
      <c r="A205" s="1"/>
      <c r="C205" s="74"/>
      <c r="D205" s="294" t="s">
        <v>227</v>
      </c>
      <c r="E205" s="29"/>
      <c r="G205" s="30"/>
      <c r="H205" s="153"/>
      <c r="I205" s="76"/>
      <c r="J205" s="30"/>
      <c r="L205" s="76"/>
    </row>
    <row r="206" spans="1:12" ht="12.75" customHeight="1" hidden="1">
      <c r="A206" s="1"/>
      <c r="B206" s="31"/>
      <c r="C206" s="74"/>
      <c r="D206" s="295"/>
      <c r="E206" s="34"/>
      <c r="F206" s="32"/>
      <c r="G206" s="35"/>
      <c r="H206" s="293"/>
      <c r="I206" s="81"/>
      <c r="J206" s="35"/>
      <c r="K206" s="82"/>
      <c r="L206" s="81"/>
    </row>
    <row r="207" spans="1:12" ht="12.75" customHeight="1" hidden="1">
      <c r="A207" s="1"/>
      <c r="C207" s="74"/>
      <c r="D207" s="296"/>
      <c r="E207" s="29"/>
      <c r="G207" s="30"/>
      <c r="H207" s="153"/>
      <c r="I207" s="76"/>
      <c r="J207" s="30"/>
      <c r="L207" s="76"/>
    </row>
    <row r="208" spans="1:12" ht="13.5" customHeight="1">
      <c r="A208" s="1"/>
      <c r="C208" s="74"/>
      <c r="D208" s="296"/>
      <c r="E208" s="29"/>
      <c r="G208" s="30"/>
      <c r="H208" s="153"/>
      <c r="I208" s="76"/>
      <c r="K208" s="82"/>
      <c r="L208" s="76"/>
    </row>
    <row r="209" spans="1:12" ht="13.5" customHeight="1">
      <c r="A209" s="1"/>
      <c r="B209" s="26" t="s">
        <v>228</v>
      </c>
      <c r="C209" s="74"/>
      <c r="D209" s="83" t="s">
        <v>229</v>
      </c>
      <c r="E209" s="29"/>
      <c r="F209" s="297">
        <f>E210+E211+E213</f>
        <v>115126</v>
      </c>
      <c r="G209" s="30"/>
      <c r="H209" s="78"/>
      <c r="I209" s="76">
        <f>H210+H211+H213</f>
        <v>115126</v>
      </c>
      <c r="J209" s="30"/>
      <c r="L209" s="76">
        <f>I209/F209*100</f>
        <v>100</v>
      </c>
    </row>
    <row r="210" spans="1:12" ht="13.5" customHeight="1">
      <c r="A210" s="1"/>
      <c r="C210" s="74" t="s">
        <v>230</v>
      </c>
      <c r="D210" s="286" t="s">
        <v>231</v>
      </c>
      <c r="E210" s="29">
        <v>900</v>
      </c>
      <c r="F210" s="297"/>
      <c r="H210" s="78">
        <v>900</v>
      </c>
      <c r="I210" s="76"/>
      <c r="J210" s="30"/>
      <c r="L210" s="76"/>
    </row>
    <row r="211" spans="1:12" ht="13.5" customHeight="1">
      <c r="A211" s="1"/>
      <c r="C211" s="298">
        <v>2010</v>
      </c>
      <c r="D211" s="286" t="s">
        <v>232</v>
      </c>
      <c r="E211" s="29">
        <v>43935</v>
      </c>
      <c r="F211" s="297"/>
      <c r="H211" s="78">
        <v>43935</v>
      </c>
      <c r="I211" s="76"/>
      <c r="J211" s="30"/>
      <c r="L211" s="76"/>
    </row>
    <row r="212" spans="1:12" ht="13.5" customHeight="1">
      <c r="A212" s="1"/>
      <c r="C212" s="299"/>
      <c r="D212" s="286" t="s">
        <v>233</v>
      </c>
      <c r="E212" s="29"/>
      <c r="F212" s="297"/>
      <c r="H212" s="78"/>
      <c r="I212" s="76"/>
      <c r="J212" s="30"/>
      <c r="L212" s="76"/>
    </row>
    <row r="213" spans="1:12" ht="12.75" customHeight="1">
      <c r="A213" s="1"/>
      <c r="C213" s="298" t="s">
        <v>234</v>
      </c>
      <c r="D213" s="292" t="s">
        <v>235</v>
      </c>
      <c r="E213" s="29">
        <v>70291</v>
      </c>
      <c r="H213" s="78">
        <v>70291</v>
      </c>
      <c r="I213" s="76"/>
      <c r="J213" s="30"/>
      <c r="L213" s="76"/>
    </row>
    <row r="214" spans="1:12" ht="12.75" customHeight="1">
      <c r="A214" s="1"/>
      <c r="C214" s="74"/>
      <c r="D214" s="292"/>
      <c r="E214" s="29"/>
      <c r="H214" s="78"/>
      <c r="I214" s="76"/>
      <c r="J214" s="30"/>
      <c r="L214" s="76"/>
    </row>
    <row r="215" spans="1:12" ht="12.75" customHeight="1">
      <c r="A215" s="1"/>
      <c r="B215" s="26" t="s">
        <v>236</v>
      </c>
      <c r="C215" s="74"/>
      <c r="D215" s="300" t="s">
        <v>237</v>
      </c>
      <c r="E215" s="29"/>
      <c r="F215" s="27">
        <f>E216</f>
        <v>24559</v>
      </c>
      <c r="H215" s="78"/>
      <c r="I215" s="76">
        <f>H216</f>
        <v>24436.75</v>
      </c>
      <c r="J215" s="30"/>
      <c r="L215" s="76">
        <f>I215/F215*100</f>
        <v>99.50221914573069</v>
      </c>
    </row>
    <row r="216" spans="1:12" ht="11.25" customHeight="1">
      <c r="A216" s="1"/>
      <c r="C216" s="74" t="s">
        <v>238</v>
      </c>
      <c r="D216" s="292" t="s">
        <v>239</v>
      </c>
      <c r="E216" s="29">
        <v>24559</v>
      </c>
      <c r="H216" s="78">
        <v>24436.75</v>
      </c>
      <c r="I216" s="76"/>
      <c r="J216" s="30"/>
      <c r="L216" s="76"/>
    </row>
    <row r="217" spans="1:12" ht="12.75" customHeight="1">
      <c r="A217" s="1"/>
      <c r="C217" s="74"/>
      <c r="D217" s="292" t="s">
        <v>240</v>
      </c>
      <c r="E217" s="29"/>
      <c r="H217" s="78"/>
      <c r="I217" s="76"/>
      <c r="J217" s="30"/>
      <c r="L217" s="76"/>
    </row>
    <row r="218" spans="1:12" ht="12.75" customHeight="1">
      <c r="A218" s="1"/>
      <c r="C218" s="74"/>
      <c r="D218" s="292"/>
      <c r="E218" s="29"/>
      <c r="G218" s="27"/>
      <c r="H218" s="153"/>
      <c r="I218" s="76"/>
      <c r="L218" s="76"/>
    </row>
    <row r="219" spans="1:12" ht="12.75">
      <c r="A219" s="1"/>
      <c r="B219" s="26" t="s">
        <v>241</v>
      </c>
      <c r="C219" s="74"/>
      <c r="D219" s="300" t="s">
        <v>242</v>
      </c>
      <c r="E219" s="301"/>
      <c r="F219" s="297">
        <f>E220</f>
        <v>4950</v>
      </c>
      <c r="G219" s="302"/>
      <c r="H219" s="303"/>
      <c r="I219" s="76">
        <f>H220</f>
        <v>4950</v>
      </c>
      <c r="L219" s="76"/>
    </row>
    <row r="220" spans="2:12" s="33" customFormat="1" ht="12.75">
      <c r="B220" s="31"/>
      <c r="C220" s="79" t="s">
        <v>243</v>
      </c>
      <c r="D220" s="304" t="s">
        <v>244</v>
      </c>
      <c r="E220" s="305">
        <v>4950</v>
      </c>
      <c r="F220" s="306"/>
      <c r="G220" s="307"/>
      <c r="H220" s="267">
        <v>4950</v>
      </c>
      <c r="I220" s="81"/>
      <c r="J220" s="308"/>
      <c r="K220" s="82"/>
      <c r="L220" s="81"/>
    </row>
    <row r="221" spans="1:12" ht="12.75">
      <c r="A221" s="1"/>
      <c r="B221" s="94"/>
      <c r="C221" s="95"/>
      <c r="D221" s="96" t="s">
        <v>245</v>
      </c>
      <c r="E221" s="309"/>
      <c r="F221" s="310"/>
      <c r="G221" s="311"/>
      <c r="H221" s="97"/>
      <c r="I221" s="310"/>
      <c r="J221" s="311"/>
      <c r="K221" s="100"/>
      <c r="L221" s="118"/>
    </row>
    <row r="222" spans="1:12" ht="13.5" customHeight="1">
      <c r="A222" s="1"/>
      <c r="B222" s="15"/>
      <c r="C222" s="68"/>
      <c r="D222" s="17" t="s">
        <v>246</v>
      </c>
      <c r="E222" s="312"/>
      <c r="F222" s="313"/>
      <c r="G222" s="277">
        <f>F223+F250</f>
        <v>11107</v>
      </c>
      <c r="H222" s="314"/>
      <c r="I222" s="315"/>
      <c r="J222" s="72">
        <f>I223</f>
        <v>13309.3</v>
      </c>
      <c r="K222" s="73"/>
      <c r="L222" s="71">
        <f>J222/G222*100</f>
        <v>119.82803637345818</v>
      </c>
    </row>
    <row r="223" spans="1:12" ht="15" customHeight="1">
      <c r="A223" s="1"/>
      <c r="B223" s="26" t="s">
        <v>247</v>
      </c>
      <c r="C223" s="74"/>
      <c r="D223" s="83" t="s">
        <v>248</v>
      </c>
      <c r="E223" s="301"/>
      <c r="F223" s="297">
        <f>E224+E255</f>
        <v>11107</v>
      </c>
      <c r="G223" s="302"/>
      <c r="H223" s="78"/>
      <c r="I223" s="76">
        <f>H224+H255</f>
        <v>13309.3</v>
      </c>
      <c r="J223" s="203"/>
      <c r="L223" s="76">
        <f>I223/F223*100</f>
        <v>119.82803637345818</v>
      </c>
    </row>
    <row r="224" spans="1:12" ht="14.25" customHeight="1">
      <c r="A224" s="1"/>
      <c r="C224" s="74" t="s">
        <v>249</v>
      </c>
      <c r="D224" s="296" t="s">
        <v>250</v>
      </c>
      <c r="E224" s="301">
        <v>2000</v>
      </c>
      <c r="F224" s="297"/>
      <c r="G224" s="302"/>
      <c r="H224" s="78">
        <v>4202.3</v>
      </c>
      <c r="I224" s="76"/>
      <c r="J224" s="203"/>
      <c r="L224" s="76"/>
    </row>
    <row r="225" spans="1:12" ht="0.75" customHeight="1">
      <c r="A225" s="1"/>
      <c r="C225" s="74"/>
      <c r="D225" s="83"/>
      <c r="E225" s="301"/>
      <c r="F225" s="297"/>
      <c r="G225" s="302"/>
      <c r="H225" s="78"/>
      <c r="I225" s="76"/>
      <c r="J225" s="203"/>
      <c r="L225" s="76"/>
    </row>
    <row r="226" spans="1:12" ht="12.75" customHeight="1" hidden="1">
      <c r="A226" s="1"/>
      <c r="B226" s="2"/>
      <c r="D226" s="27"/>
      <c r="E226" s="302"/>
      <c r="F226" s="316"/>
      <c r="G226" s="297"/>
      <c r="H226" s="153"/>
      <c r="I226" s="76"/>
      <c r="J226" s="153"/>
      <c r="L226" s="76"/>
    </row>
    <row r="227" spans="4:12" ht="12.75" customHeight="1" hidden="1">
      <c r="D227" s="37"/>
      <c r="E227" s="302"/>
      <c r="F227" s="302">
        <f>SUM(E228)</f>
        <v>0</v>
      </c>
      <c r="G227" s="302"/>
      <c r="H227" s="78"/>
      <c r="I227" s="76">
        <f>H228</f>
        <v>0</v>
      </c>
      <c r="J227" s="203"/>
      <c r="L227" s="76" t="e">
        <f>I227/F227*100</f>
        <v>#DIV/0!</v>
      </c>
    </row>
    <row r="228" spans="2:12" ht="12.75" hidden="1">
      <c r="B228" s="31"/>
      <c r="C228" s="317"/>
      <c r="D228" s="32"/>
      <c r="E228" s="307"/>
      <c r="F228" s="307"/>
      <c r="G228" s="307"/>
      <c r="H228" s="80"/>
      <c r="I228" s="81"/>
      <c r="J228" s="318"/>
      <c r="K228" s="82"/>
      <c r="L228" s="81"/>
    </row>
    <row r="229" spans="4:12" ht="12.75" hidden="1">
      <c r="D229" s="319"/>
      <c r="E229" s="302"/>
      <c r="F229" s="302">
        <f>E230</f>
        <v>0</v>
      </c>
      <c r="G229" s="302"/>
      <c r="H229" s="78"/>
      <c r="I229" s="76">
        <f>H230</f>
        <v>0</v>
      </c>
      <c r="J229" s="203"/>
      <c r="L229" s="76"/>
    </row>
    <row r="230" spans="2:12" ht="12.75" customHeight="1" hidden="1">
      <c r="B230" s="31"/>
      <c r="C230" s="317"/>
      <c r="D230" s="320"/>
      <c r="E230" s="307"/>
      <c r="F230" s="307"/>
      <c r="G230" s="307"/>
      <c r="H230" s="80"/>
      <c r="I230" s="81"/>
      <c r="J230" s="318"/>
      <c r="K230" s="82"/>
      <c r="L230" s="81"/>
    </row>
    <row r="231" spans="4:12" ht="12.75" customHeight="1" hidden="1">
      <c r="D231" s="321"/>
      <c r="E231" s="302"/>
      <c r="F231" s="302"/>
      <c r="G231" s="316"/>
      <c r="H231" s="153"/>
      <c r="I231" s="76"/>
      <c r="J231" s="153"/>
      <c r="L231" s="76"/>
    </row>
    <row r="232" spans="4:12" ht="12.75" customHeight="1" hidden="1">
      <c r="D232" s="321"/>
      <c r="E232" s="302"/>
      <c r="F232" s="302"/>
      <c r="G232" s="316"/>
      <c r="H232" s="316"/>
      <c r="I232" s="297"/>
      <c r="J232" s="316"/>
      <c r="L232" s="76"/>
    </row>
    <row r="233" spans="1:12" s="23" customFormat="1" ht="12.75" hidden="1">
      <c r="A233" s="24"/>
      <c r="B233" s="3" t="s">
        <v>251</v>
      </c>
      <c r="C233" s="5"/>
      <c r="D233" s="38" t="s">
        <v>252</v>
      </c>
      <c r="E233" s="322" t="s">
        <v>253</v>
      </c>
      <c r="F233" s="323">
        <v>2004</v>
      </c>
      <c r="G233" s="323"/>
      <c r="H233" s="324"/>
      <c r="I233" s="325"/>
      <c r="J233" s="323"/>
      <c r="K233" s="146" t="s">
        <v>254</v>
      </c>
      <c r="L233" s="326"/>
    </row>
    <row r="234" spans="1:12" s="33" customFormat="1" ht="12.75" hidden="1">
      <c r="A234" s="34"/>
      <c r="B234" s="5" t="s">
        <v>255</v>
      </c>
      <c r="C234" s="327" t="s">
        <v>256</v>
      </c>
      <c r="D234" s="328"/>
      <c r="E234" s="329" t="s">
        <v>257</v>
      </c>
      <c r="F234" s="329"/>
      <c r="G234" s="330"/>
      <c r="H234" s="331"/>
      <c r="I234" s="332"/>
      <c r="J234" s="330"/>
      <c r="K234" s="62"/>
      <c r="L234" s="276"/>
    </row>
    <row r="235" spans="2:12" ht="12.75" customHeight="1" hidden="1">
      <c r="B235" s="94"/>
      <c r="C235" s="95"/>
      <c r="D235" s="104" t="s">
        <v>258</v>
      </c>
      <c r="E235" s="311"/>
      <c r="F235" s="311"/>
      <c r="G235" s="311"/>
      <c r="H235" s="309"/>
      <c r="I235" s="310"/>
      <c r="J235" s="311"/>
      <c r="K235" s="100"/>
      <c r="L235" s="118"/>
    </row>
    <row r="236" spans="2:12" ht="12.75" customHeight="1" hidden="1">
      <c r="B236" s="94"/>
      <c r="C236" s="95"/>
      <c r="D236" s="104" t="s">
        <v>259</v>
      </c>
      <c r="E236" s="311"/>
      <c r="F236" s="311"/>
      <c r="G236" s="333">
        <f>F237</f>
        <v>0</v>
      </c>
      <c r="H236" s="309"/>
      <c r="I236" s="310"/>
      <c r="J236" s="334">
        <f>I237</f>
        <v>0</v>
      </c>
      <c r="K236" s="100"/>
      <c r="L236" s="118"/>
    </row>
    <row r="237" spans="2:12" ht="12.75" customHeight="1" hidden="1">
      <c r="B237" s="21" t="s">
        <v>260</v>
      </c>
      <c r="C237" s="142"/>
      <c r="D237" s="143" t="s">
        <v>261</v>
      </c>
      <c r="E237" s="335"/>
      <c r="F237" s="335">
        <f>E239</f>
        <v>0</v>
      </c>
      <c r="G237" s="335"/>
      <c r="H237" s="200"/>
      <c r="I237" s="133">
        <f>H239</f>
        <v>0</v>
      </c>
      <c r="J237" s="335"/>
      <c r="K237" s="107"/>
      <c r="L237" s="133" t="e">
        <f>I237/F237*100</f>
        <v>#DIV/0!</v>
      </c>
    </row>
    <row r="238" spans="3:12" ht="12.75" customHeight="1" hidden="1">
      <c r="C238" s="40" t="s">
        <v>262</v>
      </c>
      <c r="D238" s="336" t="s">
        <v>263</v>
      </c>
      <c r="E238" s="302"/>
      <c r="F238" s="302"/>
      <c r="G238" s="302"/>
      <c r="H238" s="78"/>
      <c r="I238" s="76"/>
      <c r="J238" s="302"/>
      <c r="L238" s="76"/>
    </row>
    <row r="239" spans="4:12" ht="12.75" customHeight="1" hidden="1">
      <c r="D239" s="336" t="s">
        <v>264</v>
      </c>
      <c r="E239" s="302"/>
      <c r="F239" s="302"/>
      <c r="G239" s="302"/>
      <c r="H239" s="78"/>
      <c r="I239" s="76"/>
      <c r="J239" s="302"/>
      <c r="L239" s="76" t="e">
        <f>H239/E239*100</f>
        <v>#DIV/0!</v>
      </c>
    </row>
    <row r="240" spans="1:12" s="345" customFormat="1" ht="12.75" customHeight="1" hidden="1">
      <c r="A240" s="337"/>
      <c r="B240" s="338"/>
      <c r="C240" s="339"/>
      <c r="D240" s="340" t="s">
        <v>265</v>
      </c>
      <c r="E240" s="341"/>
      <c r="F240" s="341"/>
      <c r="G240" s="341"/>
      <c r="H240" s="342"/>
      <c r="I240" s="343"/>
      <c r="J240" s="341"/>
      <c r="K240" s="344"/>
      <c r="L240" s="343"/>
    </row>
    <row r="241" spans="1:12" s="345" customFormat="1" ht="12.75" customHeight="1" hidden="1">
      <c r="A241" s="337"/>
      <c r="B241" s="346"/>
      <c r="C241" s="347"/>
      <c r="D241" s="348" t="s">
        <v>266</v>
      </c>
      <c r="E241" s="349"/>
      <c r="F241" s="349"/>
      <c r="G241" s="350">
        <f>F242</f>
        <v>0</v>
      </c>
      <c r="H241" s="351"/>
      <c r="I241" s="352"/>
      <c r="J241" s="350">
        <f>I242</f>
        <v>0</v>
      </c>
      <c r="K241" s="353"/>
      <c r="L241" s="352"/>
    </row>
    <row r="242" spans="2:12" ht="12.75" customHeight="1" hidden="1">
      <c r="B242" s="26" t="s">
        <v>267</v>
      </c>
      <c r="D242" s="354" t="s">
        <v>268</v>
      </c>
      <c r="E242" s="302"/>
      <c r="F242" s="302"/>
      <c r="G242" s="302"/>
      <c r="H242" s="78"/>
      <c r="I242" s="76">
        <f>H244</f>
        <v>0</v>
      </c>
      <c r="J242" s="302"/>
      <c r="L242" s="76" t="e">
        <f>H244/E243*100</f>
        <v>#DIV/0!</v>
      </c>
    </row>
    <row r="243" spans="3:12" ht="12.75" customHeight="1" hidden="1">
      <c r="C243" s="40" t="s">
        <v>269</v>
      </c>
      <c r="D243" s="336" t="s">
        <v>270</v>
      </c>
      <c r="E243" s="302"/>
      <c r="F243" s="302"/>
      <c r="G243" s="302"/>
      <c r="H243" s="316" t="s">
        <v>271</v>
      </c>
      <c r="I243" s="297"/>
      <c r="J243" s="302"/>
      <c r="L243" s="76"/>
    </row>
    <row r="244" spans="2:12" s="216" customFormat="1" ht="12.75" customHeight="1" hidden="1">
      <c r="B244" s="217"/>
      <c r="C244" s="253"/>
      <c r="D244" s="355" t="s">
        <v>272</v>
      </c>
      <c r="E244" s="235"/>
      <c r="F244" s="235"/>
      <c r="G244" s="235"/>
      <c r="I244" s="220"/>
      <c r="K244" s="222"/>
      <c r="L244" s="251"/>
    </row>
    <row r="245" spans="2:12" ht="12.75" customHeight="1" hidden="1">
      <c r="B245" s="94"/>
      <c r="C245" s="95"/>
      <c r="D245" s="104"/>
      <c r="E245" s="99"/>
      <c r="F245" s="99"/>
      <c r="G245" s="102"/>
      <c r="H245" s="97"/>
      <c r="I245" s="98"/>
      <c r="J245" s="334"/>
      <c r="K245" s="100"/>
      <c r="L245" s="118"/>
    </row>
    <row r="246" spans="2:12" ht="12.75" customHeight="1" hidden="1">
      <c r="B246" s="21"/>
      <c r="C246" s="142"/>
      <c r="D246" s="143"/>
      <c r="E246" s="25"/>
      <c r="F246" s="25"/>
      <c r="G246" s="25"/>
      <c r="H246" s="24"/>
      <c r="I246" s="133"/>
      <c r="J246" s="25"/>
      <c r="K246" s="107"/>
      <c r="L246" s="133" t="e">
        <f>I246/F246*100</f>
        <v>#DIV/0!</v>
      </c>
    </row>
    <row r="247" spans="4:12" ht="12.75" customHeight="1" hidden="1">
      <c r="D247" s="336"/>
      <c r="E247" s="30"/>
      <c r="F247" s="30"/>
      <c r="G247" s="30"/>
      <c r="H247" s="29"/>
      <c r="J247" s="30"/>
      <c r="L247" s="76"/>
    </row>
    <row r="248" spans="4:12" ht="12.75" customHeight="1" hidden="1">
      <c r="D248" s="336"/>
      <c r="E248" s="30"/>
      <c r="F248" s="30"/>
      <c r="G248" s="30"/>
      <c r="H248" s="78"/>
      <c r="J248" s="30"/>
      <c r="L248" s="76" t="e">
        <f>H248/E248*100</f>
        <v>#DIV/0!</v>
      </c>
    </row>
    <row r="249" spans="2:12" ht="12.75" customHeight="1" hidden="1">
      <c r="B249" s="217"/>
      <c r="C249" s="253"/>
      <c r="D249" s="356"/>
      <c r="E249" s="235"/>
      <c r="F249" s="235"/>
      <c r="G249" s="235"/>
      <c r="H249" s="75"/>
      <c r="I249" s="220"/>
      <c r="J249" s="235"/>
      <c r="K249" s="222"/>
      <c r="L249" s="251"/>
    </row>
    <row r="250" spans="1:12" ht="12.75" customHeight="1" hidden="1">
      <c r="A250" s="1"/>
      <c r="B250" s="357"/>
      <c r="C250" s="253"/>
      <c r="D250" s="356"/>
      <c r="E250" s="216"/>
      <c r="F250" s="220"/>
      <c r="G250" s="216"/>
      <c r="H250" s="220"/>
      <c r="I250" s="221">
        <f>H255</f>
        <v>9107</v>
      </c>
      <c r="J250" s="220"/>
      <c r="K250" s="222"/>
      <c r="L250" s="358"/>
    </row>
    <row r="251" spans="1:12" ht="12.75" customHeight="1" hidden="1">
      <c r="A251" s="1"/>
      <c r="B251" s="357"/>
      <c r="C251" s="253"/>
      <c r="D251" s="248"/>
      <c r="E251" s="216"/>
      <c r="F251" s="235"/>
      <c r="G251" s="216"/>
      <c r="H251" s="220"/>
      <c r="I251" s="221"/>
      <c r="J251" s="216"/>
      <c r="K251" s="222"/>
      <c r="L251" s="358"/>
    </row>
    <row r="252" spans="1:12" ht="12.75" hidden="1">
      <c r="A252" s="1"/>
      <c r="B252" s="357"/>
      <c r="C252" s="253"/>
      <c r="D252" s="248"/>
      <c r="E252" s="216"/>
      <c r="F252" s="235"/>
      <c r="G252" s="216"/>
      <c r="H252" s="220"/>
      <c r="I252" s="221"/>
      <c r="J252" s="216"/>
      <c r="K252" s="222"/>
      <c r="L252" s="358"/>
    </row>
    <row r="253" spans="1:12" ht="12.75" hidden="1">
      <c r="A253" s="1"/>
      <c r="B253" s="357"/>
      <c r="C253" s="253"/>
      <c r="D253" s="248"/>
      <c r="E253" s="216"/>
      <c r="F253" s="235"/>
      <c r="G253" s="216"/>
      <c r="H253" s="220"/>
      <c r="I253" s="221"/>
      <c r="J253" s="216"/>
      <c r="K253" s="222"/>
      <c r="L253" s="358"/>
    </row>
    <row r="254" spans="1:12" ht="0.75" customHeight="1">
      <c r="A254" s="1"/>
      <c r="B254" s="357"/>
      <c r="C254" s="253"/>
      <c r="D254" s="248"/>
      <c r="E254" s="216"/>
      <c r="F254" s="235"/>
      <c r="G254" s="216"/>
      <c r="H254" s="220">
        <v>9107</v>
      </c>
      <c r="I254" s="221"/>
      <c r="J254" s="216"/>
      <c r="K254" s="222"/>
      <c r="L254" s="358"/>
    </row>
    <row r="255" spans="1:12" s="33" customFormat="1" ht="12.75" customHeight="1">
      <c r="A255" s="34"/>
      <c r="B255" s="262"/>
      <c r="C255" s="263" t="s">
        <v>273</v>
      </c>
      <c r="D255" s="359" t="s">
        <v>274</v>
      </c>
      <c r="E255" s="265">
        <v>9107</v>
      </c>
      <c r="F255" s="266"/>
      <c r="G255" s="268"/>
      <c r="H255" s="270">
        <v>9107</v>
      </c>
      <c r="I255" s="266"/>
      <c r="J255" s="268"/>
      <c r="K255" s="360"/>
      <c r="L255" s="361"/>
    </row>
    <row r="256" spans="1:12" s="11" customFormat="1" ht="12.75" customHeight="1">
      <c r="A256" s="362"/>
      <c r="B256" s="363" t="s">
        <v>275</v>
      </c>
      <c r="C256" s="364"/>
      <c r="D256" s="365" t="s">
        <v>276</v>
      </c>
      <c r="E256" s="12" t="s">
        <v>277</v>
      </c>
      <c r="F256" s="67">
        <v>2004</v>
      </c>
      <c r="H256" s="231"/>
      <c r="I256" s="14"/>
      <c r="K256" s="66"/>
      <c r="L256" s="208"/>
    </row>
    <row r="257" spans="1:12" s="16" customFormat="1" ht="12.75" customHeight="1">
      <c r="A257" s="18"/>
      <c r="B257" s="15" t="s">
        <v>278</v>
      </c>
      <c r="C257" s="156"/>
      <c r="D257" s="366"/>
      <c r="E257" s="367" t="s">
        <v>279</v>
      </c>
      <c r="F257" s="368"/>
      <c r="H257" s="124"/>
      <c r="I257" s="20"/>
      <c r="K257" s="73"/>
      <c r="L257" s="71"/>
    </row>
    <row r="258" spans="1:12" s="109" customFormat="1" ht="11.25" customHeight="1">
      <c r="A258" s="97"/>
      <c r="B258" s="369"/>
      <c r="C258" s="370"/>
      <c r="D258" s="104" t="s">
        <v>280</v>
      </c>
      <c r="F258" s="98"/>
      <c r="H258" s="101"/>
      <c r="I258" s="99"/>
      <c r="K258" s="100"/>
      <c r="L258" s="118"/>
    </row>
    <row r="259" spans="1:12" s="16" customFormat="1" ht="12.75" customHeight="1">
      <c r="A259" s="18"/>
      <c r="B259" s="371"/>
      <c r="C259" s="372"/>
      <c r="D259" s="121" t="s">
        <v>281</v>
      </c>
      <c r="F259" s="69"/>
      <c r="G259" s="17">
        <f>F260</f>
        <v>48407</v>
      </c>
      <c r="H259" s="124"/>
      <c r="I259" s="20"/>
      <c r="J259" s="141">
        <f>I260</f>
        <v>48406.97</v>
      </c>
      <c r="K259" s="73"/>
      <c r="L259" s="71">
        <f>J259/G259*100</f>
        <v>99.99993802549218</v>
      </c>
    </row>
    <row r="260" spans="2:12" ht="12.75" customHeight="1">
      <c r="B260" s="373" t="s">
        <v>282</v>
      </c>
      <c r="C260" s="374"/>
      <c r="D260" s="356" t="s">
        <v>283</v>
      </c>
      <c r="E260" s="216"/>
      <c r="F260" s="220">
        <f>E261</f>
        <v>48407</v>
      </c>
      <c r="G260" s="216"/>
      <c r="H260" s="223"/>
      <c r="I260" s="375">
        <f>H261</f>
        <v>48406.97</v>
      </c>
      <c r="J260" s="216"/>
      <c r="K260" s="222"/>
      <c r="L260" s="376">
        <f>I260/F260*100</f>
        <v>99.99993802549218</v>
      </c>
    </row>
    <row r="261" spans="2:12" ht="12.75" customHeight="1">
      <c r="B261" s="373"/>
      <c r="C261" s="374" t="s">
        <v>284</v>
      </c>
      <c r="D261" s="355" t="s">
        <v>285</v>
      </c>
      <c r="E261" s="216">
        <v>48407</v>
      </c>
      <c r="F261" s="220"/>
      <c r="G261" s="216"/>
      <c r="H261" s="223">
        <v>48406.97</v>
      </c>
      <c r="I261" s="235"/>
      <c r="J261" s="216"/>
      <c r="K261" s="222"/>
      <c r="L261" s="251"/>
    </row>
    <row r="262" spans="2:12" ht="12.75" customHeight="1">
      <c r="B262" s="373"/>
      <c r="C262" s="374"/>
      <c r="D262" s="355" t="s">
        <v>286</v>
      </c>
      <c r="E262" s="216"/>
      <c r="F262" s="220"/>
      <c r="G262" s="216"/>
      <c r="H262" s="223"/>
      <c r="I262" s="235"/>
      <c r="J262" s="216"/>
      <c r="K262" s="222"/>
      <c r="L262" s="251"/>
    </row>
    <row r="263" spans="1:12" s="11" customFormat="1" ht="12.75" customHeight="1">
      <c r="A263" s="13"/>
      <c r="B263" s="377"/>
      <c r="C263" s="378"/>
      <c r="D263" s="67" t="s">
        <v>287</v>
      </c>
      <c r="F263" s="65"/>
      <c r="H263" s="231"/>
      <c r="I263" s="14"/>
      <c r="K263" s="66"/>
      <c r="L263" s="208"/>
    </row>
    <row r="264" spans="1:12" s="16" customFormat="1" ht="12.75" customHeight="1">
      <c r="A264" s="18"/>
      <c r="B264" s="371"/>
      <c r="C264" s="372"/>
      <c r="D264" s="121" t="s">
        <v>288</v>
      </c>
      <c r="F264" s="69"/>
      <c r="G264" s="17">
        <f>F265</f>
        <v>3000</v>
      </c>
      <c r="H264" s="124"/>
      <c r="I264" s="20"/>
      <c r="J264" s="141">
        <f>I265</f>
        <v>3000</v>
      </c>
      <c r="K264" s="73"/>
      <c r="L264" s="71">
        <f>J264/G264*100</f>
        <v>100</v>
      </c>
    </row>
    <row r="265" spans="2:12" s="216" customFormat="1" ht="11.25" customHeight="1">
      <c r="B265" s="357" t="s">
        <v>289</v>
      </c>
      <c r="C265" s="247"/>
      <c r="D265" s="248" t="s">
        <v>290</v>
      </c>
      <c r="E265" s="379"/>
      <c r="F265" s="216">
        <f>E266</f>
        <v>3000</v>
      </c>
      <c r="G265" s="379"/>
      <c r="H265" s="221"/>
      <c r="I265" s="380">
        <f>H266</f>
        <v>3000</v>
      </c>
      <c r="K265" s="222"/>
      <c r="L265" s="381">
        <f>I265/H266*100</f>
        <v>100</v>
      </c>
    </row>
    <row r="266" spans="2:12" s="216" customFormat="1" ht="12.75" customHeight="1">
      <c r="B266" s="357"/>
      <c r="C266" s="218" t="s">
        <v>291</v>
      </c>
      <c r="D266" s="252" t="s">
        <v>292</v>
      </c>
      <c r="E266" s="220">
        <v>3000</v>
      </c>
      <c r="G266" s="220"/>
      <c r="H266" s="221">
        <v>3000</v>
      </c>
      <c r="I266" s="220"/>
      <c r="K266" s="222"/>
      <c r="L266" s="251"/>
    </row>
    <row r="267" spans="2:12" ht="12.75" customHeight="1">
      <c r="B267" s="382"/>
      <c r="C267" s="42"/>
      <c r="D267" s="355" t="s">
        <v>293</v>
      </c>
      <c r="E267" s="383"/>
      <c r="F267" s="384"/>
      <c r="G267" s="385"/>
      <c r="H267" s="386"/>
      <c r="I267" s="235"/>
      <c r="J267" s="216"/>
      <c r="K267" s="222"/>
      <c r="L267" s="251"/>
    </row>
    <row r="268" spans="2:12" ht="14.25" customHeight="1">
      <c r="B268" s="387"/>
      <c r="C268" s="388"/>
      <c r="D268" s="389"/>
      <c r="E268" s="395" t="s">
        <v>294</v>
      </c>
      <c r="F268" s="395"/>
      <c r="G268" s="390">
        <f>G6+G19+G29+G42+G56+G63+G76+G88+G94+G143+G161+G186+G222+G259+G264</f>
        <v>8577373</v>
      </c>
      <c r="H268" s="395" t="s">
        <v>295</v>
      </c>
      <c r="I268" s="395"/>
      <c r="J268" s="391">
        <f>J264+J259+J222+J186+J161+J143+J94+J88+J76+J63+J56+J42+J33+J19+J6</f>
        <v>8561718.719999999</v>
      </c>
      <c r="K268" s="392"/>
      <c r="L268" s="393" t="s">
        <v>296</v>
      </c>
    </row>
    <row r="269" spans="2:12" ht="12.75" customHeight="1">
      <c r="B269" s="217"/>
      <c r="C269" s="253"/>
      <c r="D269" s="248"/>
      <c r="E269" s="216"/>
      <c r="F269" s="220"/>
      <c r="G269" s="303"/>
      <c r="H269" s="216"/>
      <c r="I269" s="220"/>
      <c r="J269" s="216"/>
      <c r="K269" s="222"/>
      <c r="L269" s="394"/>
    </row>
    <row r="270" spans="2:12" ht="12.75" customHeight="1">
      <c r="B270" s="217"/>
      <c r="C270" s="253"/>
      <c r="D270" s="248"/>
      <c r="E270" s="216"/>
      <c r="F270" s="220"/>
      <c r="G270" s="216"/>
      <c r="H270" s="216"/>
      <c r="I270" s="220"/>
      <c r="J270" s="216"/>
      <c r="K270" s="222"/>
      <c r="L270" s="251"/>
    </row>
    <row r="271" spans="2:12" ht="12.75" customHeight="1">
      <c r="B271" s="217"/>
      <c r="C271" s="253"/>
      <c r="D271" s="248"/>
      <c r="E271" s="216"/>
      <c r="F271" s="220"/>
      <c r="G271" s="216"/>
      <c r="H271" s="216"/>
      <c r="I271" s="220"/>
      <c r="J271" s="216"/>
      <c r="K271" s="222"/>
      <c r="L271" s="251"/>
    </row>
    <row r="272" spans="2:12" ht="12.75" customHeight="1">
      <c r="B272" s="217"/>
      <c r="C272" s="253"/>
      <c r="D272" s="248"/>
      <c r="E272" s="216"/>
      <c r="F272" s="220"/>
      <c r="G272" s="216"/>
      <c r="H272" s="216"/>
      <c r="I272" s="220"/>
      <c r="J272" s="216"/>
      <c r="K272" s="222"/>
      <c r="L272" s="251"/>
    </row>
    <row r="273" ht="12.75">
      <c r="L273" s="27">
        <v>0</v>
      </c>
    </row>
    <row r="276" ht="12.75">
      <c r="F276" s="27" t="s">
        <v>297</v>
      </c>
    </row>
    <row r="278" ht="12.75">
      <c r="J278" s="1">
        <v>0</v>
      </c>
    </row>
  </sheetData>
  <mergeCells count="2">
    <mergeCell ref="E268:F268"/>
    <mergeCell ref="H268:I268"/>
  </mergeCells>
  <printOptions/>
  <pageMargins left="0.19652777777777777" right="0.19652777777777777" top="0.39375" bottom="0.39375" header="0.5118055555555556" footer="0.44027777777777777"/>
  <pageSetup fitToHeight="0" horizontalDpi="300" verticalDpi="300" orientation="landscape" paperSize="9" scale="90"/>
  <rowBreaks count="3" manualBreakCount="3">
    <brk id="59" max="255" man="1"/>
    <brk id="175" max="255" man="1"/>
    <brk id="2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Leszczyński</dc:creator>
  <cp:keywords/>
  <dc:description/>
  <cp:lastModifiedBy>Oem</cp:lastModifiedBy>
  <cp:lastPrinted>2005-05-13T10:38:41Z</cp:lastPrinted>
  <dcterms:created xsi:type="dcterms:W3CDTF">2000-10-22T16:38:43Z</dcterms:created>
  <dcterms:modified xsi:type="dcterms:W3CDTF">2005-08-17T11:42:02Z</dcterms:modified>
  <cp:category/>
  <cp:version/>
  <cp:contentType/>
  <cp:contentStatus/>
  <cp:revision>1</cp:revision>
</cp:coreProperties>
</file>